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O19" i="632"/>
  <c r="R23" i="632"/>
  <c r="Q23" i="632" s="1"/>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L19" i="632"/>
  <c r="L22" i="632"/>
  <c r="F13" i="646"/>
  <c r="F12" i="646"/>
  <c r="F11" i="646"/>
  <c r="F9" i="646"/>
  <c r="M12" i="601"/>
  <c r="L23" i="632"/>
  <c r="M14" i="601"/>
  <c r="L20" i="632"/>
  <c r="F10" i="646"/>
  <c r="M13" i="601"/>
  <c r="L21" i="632"/>
  <c r="Y23" i="632"/>
  <c r="F8" i="646"/>
  <c r="H13" i="617" l="1"/>
  <c r="H13" i="622"/>
  <c r="E3" i="437"/>
  <c r="B3" i="525"/>
  <c r="B2" i="525"/>
  <c r="O7" i="627" l="1"/>
  <c r="O8" i="627"/>
  <c r="O9" i="627"/>
  <c r="O10" i="627"/>
  <c r="O17" i="627"/>
  <c r="P17" i="627" s="1"/>
  <c r="Q17" i="627" s="1"/>
  <c r="R17" i="627" s="1"/>
  <c r="S17" i="627" s="1"/>
  <c r="U17" i="627" s="1"/>
  <c r="V17" i="627" s="1"/>
  <c r="W17" i="627" s="1"/>
  <c r="Z24" i="627"/>
  <c r="Q25" i="627"/>
  <c r="X24" i="627"/>
  <c r="L20" i="627"/>
  <c r="L21" i="627"/>
  <c r="L18" i="627"/>
  <c r="L19" i="627"/>
  <c r="L23" i="627"/>
  <c r="Y23"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9" i="642"/>
  <c r="L244" i="471"/>
  <c r="L243" i="471"/>
  <c r="F11" i="643"/>
  <c r="L242" i="471"/>
  <c r="F12" i="643"/>
  <c r="F9" i="643"/>
  <c r="L240" i="471"/>
  <c r="L239" i="471"/>
  <c r="L241" i="471"/>
  <c r="L20" i="642"/>
  <c r="L21" i="642"/>
  <c r="X24" i="642"/>
  <c r="F10" i="643"/>
  <c r="L24" i="642"/>
  <c r="F13" i="643"/>
  <c r="L18" i="642"/>
  <c r="L238" i="471"/>
  <c r="X244" i="471"/>
  <c r="L23" i="642"/>
  <c r="F8" i="643"/>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L25" i="640"/>
  <c r="L24" i="640"/>
  <c r="F12" i="641"/>
  <c r="L21" i="640"/>
  <c r="L226" i="471"/>
  <c r="F11" i="641"/>
  <c r="L222" i="471"/>
  <c r="L23" i="640"/>
  <c r="L20" i="640"/>
  <c r="L224" i="471"/>
  <c r="X26" i="640"/>
  <c r="F13" i="641"/>
  <c r="L22" i="640"/>
  <c r="L220" i="471"/>
  <c r="F10" i="641"/>
  <c r="L221" i="471"/>
  <c r="L223" i="471"/>
  <c r="X226" i="471"/>
  <c r="F9" i="641"/>
  <c r="L26" i="640"/>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AC110" i="471"/>
  <c r="F9" i="635"/>
  <c r="F13" i="634"/>
  <c r="F10" i="634"/>
  <c r="F8" i="635"/>
  <c r="L72" i="471"/>
  <c r="L167" i="471"/>
  <c r="X131" i="471"/>
  <c r="F12" i="639"/>
  <c r="L108" i="471"/>
  <c r="L54" i="471"/>
  <c r="F10" i="637"/>
  <c r="F12" i="637"/>
  <c r="F10" i="638"/>
  <c r="L165" i="471"/>
  <c r="L71" i="471"/>
  <c r="L73" i="471"/>
  <c r="L195" i="471"/>
  <c r="F8" i="634"/>
  <c r="F9" i="638"/>
  <c r="L103" i="471"/>
  <c r="Y90" i="471"/>
  <c r="F12" i="638"/>
  <c r="F13" i="635"/>
  <c r="L86" i="471"/>
  <c r="F9" i="636"/>
  <c r="L55" i="471"/>
  <c r="F10" i="639"/>
  <c r="F11" i="638"/>
  <c r="Y130" i="471"/>
  <c r="L149" i="471"/>
  <c r="F13" i="638"/>
  <c r="F9" i="634"/>
  <c r="L182" i="471"/>
  <c r="X73" i="471"/>
  <c r="AH197" i="471"/>
  <c r="L166" i="471"/>
  <c r="L144" i="471"/>
  <c r="F11" i="634"/>
  <c r="F9" i="639"/>
  <c r="L162" i="471"/>
  <c r="F9" i="637"/>
  <c r="F13" i="639"/>
  <c r="X37" i="471"/>
  <c r="L52" i="471"/>
  <c r="F12" i="634"/>
  <c r="L104" i="471"/>
  <c r="L193" i="471"/>
  <c r="Y183" i="471"/>
  <c r="L197" i="471"/>
  <c r="F13" i="636"/>
  <c r="F13" i="637"/>
  <c r="L125" i="471"/>
  <c r="L49" i="471"/>
  <c r="L68" i="471"/>
  <c r="L87" i="471"/>
  <c r="F10" i="635"/>
  <c r="L146" i="471"/>
  <c r="L179" i="471"/>
  <c r="L130" i="471"/>
  <c r="L148" i="471"/>
  <c r="L33" i="471"/>
  <c r="Y166" i="471"/>
  <c r="L145" i="471"/>
  <c r="L181" i="471"/>
  <c r="L109" i="471"/>
  <c r="F11" i="636"/>
  <c r="L50" i="471"/>
  <c r="L88" i="471"/>
  <c r="AD108" i="471"/>
  <c r="F8" i="639"/>
  <c r="F8" i="636"/>
  <c r="L35" i="471"/>
  <c r="F12" i="635"/>
  <c r="L194" i="471"/>
  <c r="L34" i="471"/>
  <c r="F11" i="635"/>
  <c r="AC109" i="471"/>
  <c r="L183" i="471"/>
  <c r="F11" i="637"/>
  <c r="L31" i="471"/>
  <c r="F10" i="636"/>
  <c r="L67" i="471"/>
  <c r="F12" i="636"/>
  <c r="F8" i="638"/>
  <c r="L105" i="471"/>
  <c r="L32" i="471"/>
  <c r="L127" i="471"/>
  <c r="L37" i="471"/>
  <c r="L163" i="471"/>
  <c r="L120" i="471"/>
  <c r="L91" i="471"/>
  <c r="L143" i="471"/>
  <c r="L131" i="471"/>
  <c r="L70" i="471"/>
  <c r="L106" i="471"/>
  <c r="L180" i="471"/>
  <c r="Y148" i="471"/>
  <c r="L69" i="471"/>
  <c r="F8" i="637"/>
  <c r="AC120" i="471"/>
  <c r="L90" i="471"/>
  <c r="L53" i="471"/>
  <c r="X91" i="471"/>
  <c r="L36" i="471"/>
  <c r="L164" i="471"/>
  <c r="X167" i="471"/>
  <c r="X149" i="471"/>
  <c r="L196" i="471"/>
  <c r="L85" i="471"/>
  <c r="L126" i="471"/>
  <c r="L128" i="471"/>
  <c r="L161" i="471"/>
  <c r="L110" i="471"/>
  <c r="F11" i="639"/>
  <c r="L5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18" i="625"/>
  <c r="L24" i="624"/>
  <c r="L20" i="624"/>
  <c r="L21" i="626"/>
  <c r="L19" i="625"/>
  <c r="X24" i="624"/>
  <c r="L20" i="625"/>
  <c r="L20" i="626"/>
  <c r="L19" i="624"/>
  <c r="L18" i="624"/>
  <c r="L23" i="624"/>
  <c r="L23" i="625"/>
  <c r="L23" i="626"/>
  <c r="X26" i="626"/>
  <c r="L22" i="624"/>
  <c r="L26" i="626"/>
  <c r="L21" i="625"/>
  <c r="L22" i="625"/>
  <c r="L21" i="624"/>
  <c r="L24" i="625"/>
  <c r="L25" i="626"/>
  <c r="L24" i="626"/>
  <c r="L22"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0"/>
  <c r="L21" i="631"/>
  <c r="L21" i="633"/>
  <c r="L23" i="631"/>
  <c r="L19" i="630"/>
  <c r="L24" i="631"/>
  <c r="L23" i="630"/>
  <c r="L20" i="630"/>
  <c r="Y23" i="631"/>
  <c r="Y23" i="630"/>
  <c r="X24" i="630"/>
  <c r="AH23" i="633"/>
  <c r="L20" i="631"/>
  <c r="L22" i="633"/>
  <c r="L19" i="631"/>
  <c r="X24" i="631"/>
  <c r="L22" i="631"/>
  <c r="L20" i="633"/>
  <c r="L23" i="633"/>
  <c r="L19" i="633"/>
  <c r="L18" i="631"/>
  <c r="L18" i="630"/>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AC25" i="628"/>
  <c r="L18" i="629"/>
  <c r="L23" i="628"/>
  <c r="L20" i="628"/>
  <c r="L19" i="629"/>
  <c r="E2" i="437"/>
  <c r="AC24" i="628"/>
  <c r="L21" i="628"/>
  <c r="L25" i="628"/>
  <c r="X24" i="629"/>
  <c r="L20" i="629"/>
  <c r="L21" i="629"/>
  <c r="AD23" i="628"/>
  <c r="Y23" i="629"/>
  <c r="L23" i="629"/>
  <c r="L18" i="628"/>
  <c r="L24" i="628"/>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341" i="471"/>
  <c r="F13" i="614"/>
  <c r="F12" i="617"/>
  <c r="F337" i="471"/>
  <c r="F10" i="616"/>
  <c r="F8" i="622"/>
  <c r="F11" i="614"/>
  <c r="F11" i="622"/>
  <c r="F339" i="471"/>
  <c r="F9" i="616"/>
  <c r="F12" i="618"/>
  <c r="F10" i="614"/>
  <c r="M302" i="471"/>
  <c r="F11" i="618"/>
  <c r="F340" i="471"/>
  <c r="F8" i="617"/>
  <c r="F13" i="617"/>
  <c r="F10" i="622"/>
  <c r="F13" i="616"/>
  <c r="F10" i="617"/>
  <c r="F8" i="618"/>
  <c r="M307" i="471"/>
  <c r="F8" i="616"/>
  <c r="F11" i="617"/>
  <c r="F13" i="618"/>
  <c r="F13" i="622"/>
  <c r="F338" i="471"/>
  <c r="F11" i="616"/>
  <c r="F9" i="617"/>
  <c r="F9" i="618"/>
  <c r="F9" i="614"/>
  <c r="F12" i="622"/>
  <c r="M297" i="471"/>
  <c r="F10" i="618"/>
  <c r="F12" i="614"/>
  <c r="F12" i="616"/>
  <c r="F8" i="614"/>
  <c r="F342" i="471"/>
</calcChain>
</file>

<file path=xl/sharedStrings.xml><?xml version="1.0" encoding="utf-8"?>
<sst xmlns="http://schemas.openxmlformats.org/spreadsheetml/2006/main" count="6369" uniqueCount="3016">
  <si>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</si>
  <si>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</si>
  <si>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</si>
  <si>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</si>
  <si>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</si>
  <si>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</si>
  <si>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</si>
  <si>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</si>
  <si>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</si>
  <si>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</si>
  <si>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</si>
  <si>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</si>
  <si>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</si>
  <si>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</si>
  <si>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</si>
  <si>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</si>
  <si>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</si>
  <si>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</si>
  <si>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</si>
  <si>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</si>
  <si>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</si>
  <si>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</si>
  <si>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</si>
  <si>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</si>
  <si>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</si>
  <si>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</si>
  <si>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</si>
  <si>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</si>
  <si>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</si>
  <si>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</si>
  <si>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</si>
  <si>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</si>
  <si>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</si>
  <si>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</si>
  <si>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</si>
  <si>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</si>
  <si>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</si>
  <si>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</si>
  <si>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</si>
  <si>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</si>
  <si>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</si>
  <si>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</si>
  <si>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</si>
  <si>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</si>
  <si>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</si>
  <si>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</si>
  <si>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</si>
  <si>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</si>
  <si>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</si>
  <si>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</si>
  <si>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</si>
  <si>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</si>
  <si>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</si>
  <si>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</si>
  <si>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</si>
  <si>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</si>
  <si>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</si>
  <si>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</si>
  <si>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</si>
  <si>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</si>
  <si>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</si>
  <si>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</si>
  <si>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</si>
  <si>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</si>
  <si>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</si>
  <si>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</si>
  <si>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</si>
  <si>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</si>
  <si>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</si>
  <si>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</si>
  <si>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</si>
  <si>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</si>
  <si>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</si>
  <si>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</si>
  <si>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</si>
  <si>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</si>
  <si>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</si>
  <si>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</si>
  <si>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</si>
  <si>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</si>
  <si>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</si>
  <si>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</si>
  <si>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</si>
  <si>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</si>
  <si>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</si>
  <si>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</si>
  <si>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</si>
  <si>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</si>
  <si>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</si>
  <si>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</si>
  <si>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</si>
  <si>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</si>
  <si>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</si>
  <si>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</si>
  <si>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</si>
  <si>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</si>
  <si>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</si>
  <si>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</si>
  <si>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</si>
  <si>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</si>
  <si>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</si>
  <si>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</si>
  <si>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</si>
  <si>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</si>
  <si>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</si>
  <si>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</si>
  <si>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</si>
  <si>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</si>
  <si>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</si>
  <si>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</si>
  <si>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</si>
  <si>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</si>
  <si>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</si>
  <si>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</si>
  <si>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</si>
  <si>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</si>
  <si>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</si>
  <si>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</si>
  <si>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</si>
  <si>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</si>
  <si>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</si>
  <si>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</si>
  <si>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</si>
  <si>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</si>
  <si>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</si>
  <si>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</si>
  <si>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</si>
  <si>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</si>
  <si>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</si>
  <si>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</si>
  <si>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</si>
  <si>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</si>
  <si>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</si>
  <si>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</si>
  <si>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</si>
  <si>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</si>
  <si>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</si>
  <si>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</si>
  <si>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</si>
  <si>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</si>
  <si>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</si>
  <si>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</si>
  <si>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</si>
  <si>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</si>
  <si>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</si>
  <si>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</si>
  <si>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</si>
  <si>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</si>
  <si>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</si>
  <si>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</si>
  <si>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</si>
  <si>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</si>
  <si>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</si>
  <si>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</si>
  <si>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</si>
  <si>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</si>
  <si>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</si>
  <si>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</si>
  <si>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</si>
  <si>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</si>
  <si>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</si>
  <si>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</si>
  <si>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</si>
  <si>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</si>
  <si>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</si>
  <si>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</si>
  <si>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</si>
  <si>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</si>
  <si>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</si>
  <si>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</si>
  <si>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</si>
  <si>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</si>
  <si>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</si>
  <si>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</si>
  <si>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</si>
  <si>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</si>
  <si>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</si>
  <si>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</si>
  <si>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</si>
  <si>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</si>
  <si>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</si>
  <si>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</si>
  <si>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</si>
  <si>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</si>
  <si>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</si>
  <si>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</si>
  <si>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</si>
  <si>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</si>
  <si>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</si>
  <si>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</si>
  <si>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</si>
  <si>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</si>
  <si>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</si>
  <si>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</si>
  <si>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</si>
  <si>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</si>
  <si>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</si>
  <si>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</si>
  <si>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</si>
  <si>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</si>
  <si>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</si>
  <si>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</si>
  <si>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</si>
  <si>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</si>
  <si>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</si>
  <si>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</si>
  <si>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</si>
  <si>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</si>
  <si>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</si>
  <si>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</si>
  <si>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</si>
  <si>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</si>
  <si>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</si>
  <si>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</si>
  <si>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</si>
  <si>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</si>
  <si>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</si>
  <si>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</si>
  <si>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</si>
  <si>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</si>
  <si>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</si>
  <si>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</si>
  <si>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</si>
  <si>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</si>
  <si>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</si>
  <si>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</si>
  <si>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</si>
  <si>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</si>
  <si>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</si>
  <si>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</si>
  <si>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</si>
  <si>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</si>
  <si>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</si>
  <si>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</si>
  <si>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</si>
  <si>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</si>
  <si>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</si>
  <si>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</si>
  <si>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</si>
  <si>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</si>
  <si>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</si>
  <si>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</si>
  <si>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</si>
  <si>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</si>
  <si>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</si>
  <si>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</si>
  <si>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</si>
  <si>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</si>
  <si>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</si>
  <si>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</si>
  <si>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</si>
  <si>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</si>
  <si>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</si>
  <si>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</si>
  <si>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</si>
  <si>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</si>
  <si>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</si>
  <si>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</si>
  <si>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</si>
  <si>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</si>
  <si>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</si>
  <si>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</si>
  <si>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</si>
  <si>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</si>
  <si>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</si>
  <si>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</si>
  <si>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</si>
  <si>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</si>
  <si>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</si>
  <si>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</si>
  <si>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</si>
  <si>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</si>
  <si>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</si>
  <si>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</si>
  <si>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</si>
  <si>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</si>
  <si>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</si>
  <si>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</si>
  <si>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</si>
  <si>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</si>
  <si>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</si>
  <si>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</si>
  <si>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</si>
  <si>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</si>
  <si>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</si>
  <si>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</si>
  <si>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</si>
  <si>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</si>
  <si>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</si>
  <si>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</si>
  <si>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</si>
  <si>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</si>
  <si>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</si>
  <si>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</si>
  <si>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</si>
  <si>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</si>
  <si>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</si>
  <si>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</si>
  <si>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</si>
  <si>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</si>
  <si>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</si>
  <si>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</si>
  <si>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</si>
  <si>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</si>
  <si>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</si>
  <si>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</si>
  <si>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</si>
  <si>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</si>
  <si>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</si>
  <si>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</si>
  <si>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</si>
  <si>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</si>
  <si>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</si>
  <si>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</si>
  <si>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</si>
  <si>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</si>
  <si>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</si>
  <si>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</si>
  <si>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</si>
  <si>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</si>
  <si>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</si>
  <si>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</si>
  <si>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</si>
  <si>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</si>
  <si>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</si>
  <si>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</si>
  <si>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</si>
  <si>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</si>
  <si>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</si>
  <si>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</si>
  <si>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</si>
  <si>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</si>
  <si>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</si>
  <si>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</si>
  <si>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</si>
  <si>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</si>
  <si>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</si>
  <si>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</si>
  <si>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</si>
  <si>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</si>
  <si>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</si>
  <si>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</si>
  <si>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</si>
  <si>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</si>
  <si>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</si>
  <si>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</si>
  <si>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</si>
  <si>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</si>
  <si>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</si>
  <si>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</si>
  <si>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</si>
  <si>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</si>
  <si>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</si>
  <si>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</si>
  <si>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</si>
  <si>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</si>
  <si>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</si>
  <si>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</si>
  <si>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</si>
  <si>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</si>
  <si>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</si>
  <si>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</si>
  <si>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</si>
  <si>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</si>
  <si>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</si>
  <si>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</si>
  <si>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</si>
  <si>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</si>
  <si>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</si>
  <si>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</si>
  <si>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</si>
  <si>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</si>
  <si>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</si>
  <si>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</si>
  <si>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</si>
  <si>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</si>
  <si>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</si>
  <si>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</si>
  <si>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</si>
  <si>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</si>
  <si>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</si>
  <si>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</si>
  <si>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</si>
  <si>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</si>
  <si>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</si>
  <si>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</si>
  <si>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</si>
  <si>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</si>
  <si>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</si>
  <si>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</si>
  <si>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</si>
  <si>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</si>
  <si>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</si>
  <si>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</si>
  <si>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</si>
  <si>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</si>
  <si>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</si>
  <si>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</si>
  <si>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</si>
  <si>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</si>
  <si>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</si>
  <si>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</si>
  <si>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</si>
  <si>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</si>
  <si>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</si>
  <si>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</si>
  <si>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</si>
  <si>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</si>
  <si>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</si>
  <si>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</si>
  <si>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</si>
  <si>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</si>
  <si>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</si>
  <si>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</si>
  <si>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</si>
  <si>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</si>
  <si>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</si>
  <si>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</si>
  <si>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</si>
  <si>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</si>
  <si>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</si>
  <si>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</si>
  <si>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</si>
  <si>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</si>
  <si>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</si>
  <si>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</si>
  <si>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</si>
  <si>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</si>
  <si>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</si>
  <si>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</si>
  <si>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</si>
  <si>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</si>
  <si>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</si>
  <si>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</si>
  <si>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</si>
  <si>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</si>
  <si>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</si>
  <si>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</si>
  <si>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</si>
  <si>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</si>
  <si>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</si>
  <si>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</si>
  <si>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</si>
  <si>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</si>
  <si>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</si>
  <si>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</si>
  <si>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</si>
  <si>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</si>
  <si>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</si>
  <si>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</si>
  <si>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</si>
  <si>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</si>
  <si>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</si>
  <si>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</si>
  <si>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</si>
  <si>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</si>
  <si>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</si>
  <si>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</si>
  <si>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</si>
  <si>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</si>
  <si>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</si>
  <si>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</si>
  <si>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</si>
  <si>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</si>
  <si>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</si>
  <si>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</si>
  <si>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</si>
  <si>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</si>
  <si>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</si>
  <si>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</si>
  <si>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</si>
  <si>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</si>
  <si>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</si>
  <si>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</si>
  <si>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</si>
  <si>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</si>
  <si>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</si>
  <si>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</si>
  <si>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</si>
  <si>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</si>
  <si>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</si>
  <si>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</si>
  <si>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</si>
  <si>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</si>
  <si>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</si>
  <si>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</si>
  <si>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</si>
  <si>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</si>
  <si>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</si>
  <si>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</si>
  <si>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</si>
  <si>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</si>
  <si>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</si>
  <si>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</si>
  <si>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</si>
  <si>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</si>
  <si>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</si>
  <si>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</si>
  <si>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</si>
  <si>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</si>
  <si>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</si>
  <si>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</si>
  <si>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</si>
  <si>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</si>
  <si>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</si>
  <si>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</si>
  <si>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</si>
  <si>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</si>
  <si>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</si>
  <si>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</si>
  <si>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</si>
  <si>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</si>
  <si>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</si>
  <si>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</si>
  <si>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</si>
  <si>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</si>
  <si>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</si>
  <si>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</si>
  <si>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</si>
  <si>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</si>
  <si>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</si>
  <si>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</si>
  <si>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</si>
  <si>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</si>
  <si>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</si>
  <si>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</si>
  <si>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</si>
  <si>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</si>
  <si>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</si>
  <si>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</si>
  <si>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</si>
  <si>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</si>
  <si>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</si>
  <si>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</si>
  <si>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</si>
  <si>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</si>
  <si>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</si>
  <si>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</si>
  <si>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</si>
  <si>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</si>
  <si>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</si>
  <si>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</si>
  <si>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</si>
  <si>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</si>
  <si>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</si>
  <si>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</si>
  <si>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</si>
  <si>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</si>
  <si>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</si>
  <si>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</si>
  <si>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</si>
  <si>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</si>
  <si>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</si>
  <si>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</si>
  <si>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</si>
  <si>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</si>
  <si>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</si>
  <si>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</si>
  <si>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</si>
  <si>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</si>
  <si>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</si>
  <si>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</si>
  <si>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</si>
  <si>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</si>
  <si>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</si>
  <si>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</si>
  <si>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</si>
  <si>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</si>
  <si>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</si>
  <si>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</si>
  <si>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</si>
  <si>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</si>
  <si>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</si>
  <si>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</si>
  <si>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</si>
  <si>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</si>
  <si>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</si>
  <si>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</si>
  <si>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</si>
  <si>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</si>
  <si>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</si>
  <si>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</si>
  <si>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</si>
  <si>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</si>
  <si>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</si>
  <si>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</si>
  <si>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</si>
  <si>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</si>
  <si>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</si>
  <si>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</si>
  <si>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</si>
  <si>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</si>
  <si>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</si>
  <si>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</si>
  <si>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</si>
  <si>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</si>
  <si>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</si>
  <si>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</si>
  <si>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</si>
  <si>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</si>
  <si>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</si>
  <si>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</si>
  <si>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</si>
  <si>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</si>
  <si>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</si>
  <si>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</si>
  <si>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</si>
  <si>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</si>
  <si>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</si>
  <si>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</si>
  <si>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</si>
  <si>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</si>
  <si>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</si>
  <si>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</si>
  <si>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</si>
  <si>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</si>
  <si>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</si>
  <si>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</si>
  <si>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</si>
  <si>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</si>
  <si>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</si>
  <si>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</si>
  <si>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</si>
  <si>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</si>
  <si>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</si>
  <si>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</si>
  <si>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</si>
  <si>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</si>
  <si>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</si>
  <si>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</si>
  <si>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</si>
  <si>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</si>
  <si>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</si>
  <si>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</si>
  <si>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</si>
  <si>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</si>
  <si>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</si>
  <si>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</si>
  <si>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</si>
  <si>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</si>
  <si>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</si>
  <si>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</si>
  <si>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</si>
  <si>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</si>
  <si>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</si>
  <si>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</si>
  <si>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</si>
  <si>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</si>
  <si>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</si>
  <si>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</si>
  <si>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</si>
  <si>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</si>
  <si>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</si>
  <si>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</si>
  <si>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</si>
  <si>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</si>
  <si>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</si>
  <si>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</si>
  <si>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</si>
  <si>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</si>
  <si>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</si>
  <si>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</si>
  <si>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</si>
  <si>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</si>
  <si>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</si>
  <si>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</si>
  <si>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</si>
  <si>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</si>
  <si>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</si>
  <si>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</si>
  <si>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</si>
  <si>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</si>
  <si>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</si>
  <si>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</si>
  <si>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</si>
  <si>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</si>
  <si>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</si>
  <si>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</si>
  <si>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</si>
  <si>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</si>
  <si>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</si>
  <si>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</si>
  <si>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</si>
  <si>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</si>
  <si>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</si>
  <si>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</si>
  <si>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</si>
  <si>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</si>
  <si>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</si>
  <si>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</si>
  <si>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</si>
  <si>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</si>
  <si>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</si>
  <si>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</si>
  <si>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</si>
  <si>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</si>
  <si>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</si>
  <si>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</si>
  <si>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</si>
  <si>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</si>
  <si>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</si>
  <si>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</si>
  <si>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</si>
  <si>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</si>
  <si>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</si>
  <si>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</si>
  <si>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</si>
  <si>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</si>
  <si>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</si>
  <si>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</si>
  <si>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</si>
  <si>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</si>
  <si>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</si>
  <si>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</si>
  <si>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</si>
  <si>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</si>
  <si>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</si>
  <si>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</si>
  <si>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</si>
  <si>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</si>
  <si>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</si>
  <si>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</si>
  <si>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</si>
  <si>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</si>
  <si>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</si>
  <si>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</si>
  <si>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</si>
  <si>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</si>
  <si>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</si>
  <si>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</si>
  <si>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</si>
  <si>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</si>
  <si>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</si>
  <si>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</si>
  <si>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</si>
  <si>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</si>
  <si>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</si>
  <si>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</si>
  <si>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</si>
  <si>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</si>
  <si>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</si>
  <si>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</si>
  <si>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</si>
  <si>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</si>
  <si>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</si>
  <si>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</si>
  <si>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</si>
  <si>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</si>
  <si>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</si>
  <si>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</si>
  <si>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</si>
  <si>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</si>
  <si>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</si>
  <si>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</si>
  <si>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</si>
  <si>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</si>
  <si>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</si>
  <si>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</si>
  <si>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</si>
  <si>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</si>
  <si>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</si>
  <si>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</si>
  <si>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</si>
  <si>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</si>
  <si>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</si>
  <si>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</si>
  <si>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</si>
  <si>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</si>
  <si>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</si>
  <si>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</si>
  <si>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</si>
  <si>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</si>
  <si>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</si>
  <si>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</si>
  <si>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</si>
  <si>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</si>
  <si>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04.04.2023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</si>
  <si>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</si>
  <si>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</si>
  <si>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</si>
  <si>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</si>
  <si>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</si>
  <si>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</si>
  <si>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</si>
  <si>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</si>
  <si>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</si>
  <si>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</si>
  <si>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</si>
  <si>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</si>
  <si>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</si>
  <si>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</si>
  <si>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</si>
  <si>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</si>
  <si>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</si>
  <si>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</si>
  <si>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</si>
  <si>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</si>
  <si>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</si>
  <si>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</si>
  <si>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</si>
  <si>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</si>
  <si>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</si>
  <si>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</si>
  <si>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</si>
  <si>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</si>
  <si>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</si>
  <si>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</si>
  <si>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</si>
  <si>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</si>
  <si>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</si>
  <si>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</si>
  <si>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</si>
  <si>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</si>
  <si>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</si>
  <si>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</si>
  <si>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</si>
  <si>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</si>
  <si>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</si>
  <si>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</si>
  <si>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</si>
  <si>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</si>
  <si>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</si>
  <si>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</si>
  <si>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</si>
  <si>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</si>
  <si>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</si>
  <si>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</si>
  <si>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</si>
  <si>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</si>
  <si>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</si>
  <si>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</si>
  <si>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</si>
  <si>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</si>
  <si>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</si>
  <si>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</si>
  <si>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</si>
  <si>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</si>
  <si>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</si>
  <si>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</si>
  <si>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</si>
  <si>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</si>
  <si>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</si>
  <si>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</si>
  <si>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</si>
  <si>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</si>
  <si>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</si>
  <si>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</si>
  <si>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</si>
  <si>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</si>
  <si>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</si>
  <si>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</si>
  <si>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</si>
  <si>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</si>
  <si>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</si>
  <si>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</si>
  <si>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</si>
  <si>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</si>
  <si>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</si>
  <si>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</si>
  <si>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</si>
  <si>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</si>
  <si>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</si>
  <si>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</si>
  <si>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</si>
  <si>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</si>
  <si>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</si>
  <si>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</si>
  <si>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</si>
  <si>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</si>
  <si>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</si>
  <si>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</si>
  <si>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</si>
  <si>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</si>
  <si>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</si>
  <si>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</si>
  <si>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</si>
  <si>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</si>
  <si>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</si>
  <si>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</si>
  <si>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</si>
  <si>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</si>
  <si>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</si>
  <si>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</si>
  <si>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</si>
  <si>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</si>
  <si>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</si>
  <si>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</si>
  <si>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</si>
  <si>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</si>
  <si>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</si>
  <si>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</si>
  <si>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</si>
  <si>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</si>
  <si>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</si>
  <si>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</si>
  <si>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</si>
  <si>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</si>
  <si>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</si>
  <si>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</si>
  <si>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</si>
  <si>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</si>
  <si>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</si>
  <si>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</si>
  <si>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</si>
  <si>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</si>
  <si>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</si>
  <si>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</si>
  <si>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</si>
  <si>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</si>
  <si>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</si>
  <si>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</si>
  <si>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</si>
  <si>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</si>
  <si>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</si>
  <si>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</si>
  <si>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</si>
  <si>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</si>
  <si>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</si>
  <si>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</si>
  <si>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</si>
  <si>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</si>
  <si>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</si>
  <si>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</si>
  <si>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</si>
  <si>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</si>
  <si>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</si>
  <si>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</si>
  <si>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</si>
  <si>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</si>
  <si>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</si>
  <si>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</si>
  <si>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</si>
  <si>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</si>
  <si>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</si>
  <si>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</si>
  <si>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</si>
  <si>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</si>
  <si>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</si>
  <si>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</si>
  <si>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</si>
  <si>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</si>
  <si>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</si>
  <si>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</si>
  <si>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</si>
  <si>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</si>
  <si>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</si>
  <si>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</si>
  <si>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</si>
  <si>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</si>
  <si>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</si>
  <si>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</si>
  <si>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</si>
  <si>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</si>
  <si>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</si>
  <si>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</si>
  <si>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</si>
  <si>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</si>
  <si>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</si>
  <si>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</si>
  <si>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</si>
  <si>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</si>
  <si>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</si>
  <si>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</si>
  <si>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</si>
  <si>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</si>
  <si>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</si>
  <si>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</si>
  <si>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</si>
  <si>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</si>
  <si>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</si>
  <si>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</si>
  <si>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</si>
  <si>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</si>
  <si>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</si>
  <si>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</si>
  <si>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</si>
  <si>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</si>
  <si>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</si>
  <si>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</si>
  <si>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</si>
  <si>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</si>
  <si>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</si>
  <si>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</si>
  <si>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</si>
  <si>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</si>
  <si>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</si>
  <si>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</si>
  <si>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</si>
  <si>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</si>
  <si>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</si>
  <si>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</si>
  <si>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</si>
  <si>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</si>
  <si>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</si>
  <si>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</si>
  <si>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</si>
  <si>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</si>
  <si>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</si>
  <si>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</si>
  <si>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</si>
  <si>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</si>
  <si>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</si>
  <si>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</si>
  <si>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</si>
  <si>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</si>
  <si>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</si>
  <si>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</si>
  <si>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</si>
  <si>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</si>
  <si>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</si>
  <si>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</si>
  <si>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</si>
  <si>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</si>
  <si>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</si>
  <si>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</si>
  <si>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</si>
  <si>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</si>
  <si>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</si>
  <si>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</si>
  <si>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</si>
  <si>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</si>
  <si>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</si>
  <si>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</si>
  <si>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</si>
  <si>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</si>
  <si>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</si>
  <si>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</si>
  <si>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</si>
  <si>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</si>
  <si>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</si>
  <si>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</si>
  <si>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</si>
  <si>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</si>
  <si>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</si>
  <si>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</si>
  <si>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</si>
  <si>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</si>
  <si>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</si>
  <si>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</si>
  <si>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</si>
  <si>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</si>
  <si>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</si>
  <si>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</si>
  <si>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</si>
  <si>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</si>
  <si>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</si>
  <si>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</si>
  <si>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</si>
  <si>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</si>
  <si>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</si>
  <si>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</si>
  <si>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</si>
  <si>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</si>
  <si>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</si>
  <si>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</si>
  <si>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</si>
  <si>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</si>
  <si>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</si>
  <si>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</si>
  <si>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</si>
  <si>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</si>
  <si>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</si>
  <si>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</si>
  <si>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</si>
  <si>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</si>
  <si>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</si>
  <si>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</si>
  <si>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</si>
  <si>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</si>
  <si>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</si>
  <si>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</si>
  <si>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</si>
  <si>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</si>
  <si>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</si>
  <si>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</si>
  <si>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</si>
  <si>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</si>
  <si>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</si>
  <si>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</si>
  <si>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</si>
  <si>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</si>
  <si>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</si>
  <si>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</si>
  <si>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</si>
  <si>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</si>
  <si>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</si>
  <si>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</si>
  <si>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</si>
  <si>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</si>
  <si>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</si>
  <si>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</si>
  <si>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</si>
  <si>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</si>
  <si>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</si>
  <si>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</si>
  <si>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</si>
  <si>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</si>
  <si>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</si>
  <si>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</si>
  <si>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</si>
  <si>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</si>
  <si>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</si>
  <si>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</si>
  <si>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</si>
  <si>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</si>
  <si>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</si>
  <si>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</si>
  <si>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</si>
  <si>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</si>
  <si>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</si>
  <si>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</si>
  <si>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</si>
  <si>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</si>
  <si>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</si>
  <si>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</si>
  <si>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</si>
  <si>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</si>
  <si>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</si>
  <si>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</si>
  <si>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</si>
  <si>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</si>
  <si>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</si>
  <si>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</si>
  <si>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</si>
  <si>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</si>
  <si>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</si>
  <si>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</si>
  <si>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</si>
  <si>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</si>
  <si>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</si>
  <si>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</si>
  <si>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</si>
  <si>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</si>
  <si>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</si>
  <si>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</si>
  <si>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</si>
  <si>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</si>
  <si>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</si>
  <si>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</si>
  <si>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</si>
  <si>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</si>
  <si>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</si>
  <si>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</si>
  <si>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</si>
  <si>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</si>
  <si>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</si>
  <si>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</si>
  <si>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</si>
  <si>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</si>
  <si>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</si>
  <si>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</si>
  <si>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</si>
  <si>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</si>
  <si>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</si>
  <si>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</si>
  <si>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</si>
  <si>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</si>
  <si>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</si>
  <si>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</si>
  <si>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</si>
  <si>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</si>
  <si>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</si>
  <si>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</si>
  <si>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</si>
  <si>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</si>
  <si>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</si>
  <si>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</si>
  <si>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</si>
  <si>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</si>
  <si>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</si>
  <si>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</si>
  <si>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</si>
  <si>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</si>
  <si>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</si>
  <si>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</si>
  <si>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</si>
  <si>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</si>
  <si>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</si>
  <si>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</si>
  <si>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</si>
  <si>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</si>
  <si>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</si>
  <si>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</si>
  <si>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</si>
  <si>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</si>
  <si>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</si>
  <si>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</si>
  <si>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</si>
  <si>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</si>
  <si>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</si>
  <si>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</si>
  <si>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</si>
  <si>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</si>
  <si>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</si>
  <si>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</si>
  <si>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</si>
  <si>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</si>
  <si>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</si>
  <si>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</si>
  <si>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</si>
  <si>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</si>
  <si>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</si>
  <si>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</si>
  <si>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</si>
  <si>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</si>
  <si>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</si>
  <si>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</si>
  <si>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</si>
  <si>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</si>
  <si>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</si>
  <si>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</si>
  <si>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</si>
  <si>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</si>
  <si>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</si>
  <si>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</si>
  <si>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</si>
  <si>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</si>
  <si>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</si>
  <si>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</si>
  <si>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</si>
  <si>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</si>
  <si>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</si>
  <si>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</si>
  <si>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</si>
  <si>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</si>
  <si>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</si>
  <si>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</si>
  <si>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</si>
  <si>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</si>
  <si>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</si>
  <si>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</si>
  <si>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</si>
  <si>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</si>
  <si>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</si>
  <si>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</si>
  <si>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</si>
  <si>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</si>
  <si>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</si>
  <si>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</si>
  <si>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</si>
  <si>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</si>
  <si>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</si>
  <si>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</si>
  <si>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</si>
  <si>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</si>
  <si>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</si>
  <si>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</si>
  <si>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</si>
  <si>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</si>
  <si>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</si>
  <si>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</si>
  <si>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</si>
  <si>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</si>
  <si>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</si>
  <si>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</si>
  <si>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</si>
  <si>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</si>
  <si>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</si>
  <si>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</si>
  <si>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</si>
  <si>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</si>
  <si>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</si>
  <si>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</si>
  <si>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</si>
  <si>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</si>
  <si>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</si>
  <si>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</si>
  <si>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</si>
  <si>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</si>
  <si>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</si>
  <si>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</si>
  <si>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</si>
  <si>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</si>
  <si>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</si>
  <si>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</si>
  <si>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</si>
  <si>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</si>
  <si>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</si>
  <si>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</si>
  <si>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</si>
  <si>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</si>
  <si>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</si>
  <si>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</si>
  <si>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</si>
  <si>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</si>
  <si>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</si>
  <si>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</si>
  <si>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</si>
  <si>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</si>
  <si>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</si>
  <si>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</si>
  <si>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</si>
  <si>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</si>
  <si>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</si>
  <si>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</si>
  <si>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</si>
  <si>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</si>
  <si>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</si>
  <si>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</si>
  <si>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</si>
  <si>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</si>
  <si>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</si>
  <si>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</si>
  <si>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</si>
  <si>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</si>
  <si>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</si>
  <si>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</si>
  <si>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</si>
  <si>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</si>
  <si>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</si>
  <si>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</si>
  <si>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</si>
  <si>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</si>
  <si>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</si>
  <si>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</si>
  <si>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</si>
  <si>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</si>
  <si>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</si>
  <si>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</si>
  <si>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</si>
  <si>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</si>
  <si>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</si>
  <si>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</si>
  <si>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</si>
  <si>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</si>
  <si>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</si>
  <si>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</si>
  <si>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</si>
  <si>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</si>
  <si>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</si>
  <si>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</si>
  <si>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</si>
  <si>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</si>
  <si>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</si>
  <si>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</si>
  <si>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</si>
  <si>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</si>
  <si>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</si>
  <si>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</si>
  <si>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</si>
  <si>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</si>
  <si>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</si>
  <si>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</si>
  <si>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</si>
  <si>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</si>
  <si>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</si>
  <si>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</si>
  <si>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</si>
  <si>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</si>
  <si>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</si>
  <si>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</si>
  <si>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</si>
  <si>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</si>
  <si>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</si>
  <si>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</si>
  <si>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</si>
  <si>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</si>
  <si>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</si>
  <si>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</si>
  <si>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</si>
  <si>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</si>
  <si>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</si>
  <si>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</si>
  <si>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</si>
  <si>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</si>
  <si>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</si>
  <si>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</si>
  <si>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</si>
  <si>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</si>
  <si>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</si>
  <si>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</si>
  <si>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</si>
  <si>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</si>
  <si>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</si>
  <si>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</si>
  <si>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</si>
  <si>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</si>
  <si>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</si>
  <si>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</si>
  <si>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</si>
  <si>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</si>
  <si>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</si>
  <si>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</si>
  <si>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</si>
  <si>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</si>
  <si>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</si>
  <si>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</si>
  <si>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</si>
  <si>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</si>
  <si>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</si>
  <si>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</si>
  <si>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</si>
  <si>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</si>
  <si>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</si>
  <si>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</si>
  <si>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</si>
  <si>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</si>
  <si>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</si>
  <si>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</si>
  <si>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</si>
  <si>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</si>
  <si>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</si>
  <si>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</si>
  <si>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</si>
  <si>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</si>
  <si>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</si>
  <si>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</si>
  <si>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</si>
  <si>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</si>
  <si>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</si>
  <si>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</si>
  <si>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</si>
  <si>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</si>
  <si>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</si>
  <si>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</si>
  <si>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</si>
  <si>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</si>
  <si>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</si>
  <si>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</si>
  <si>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</si>
  <si>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</si>
  <si>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30.03.2023</t>
  </si>
  <si>
    <t>30.03.2026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</si>
  <si>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</si>
  <si>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</si>
  <si>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</si>
  <si>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</si>
  <si>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</si>
  <si>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</si>
  <si>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</si>
  <si>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</si>
  <si>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</si>
  <si>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</si>
  <si>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</si>
  <si>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</si>
  <si>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</si>
  <si>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</si>
  <si>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</si>
  <si>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</si>
  <si>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</si>
  <si>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</si>
  <si>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</si>
  <si>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</si>
  <si>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</si>
  <si>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</si>
  <si>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</si>
  <si>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</si>
  <si>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</si>
  <si>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</si>
  <si>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</si>
  <si>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</si>
  <si>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</si>
  <si>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</si>
  <si>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</si>
  <si>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</si>
  <si>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</si>
  <si>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</si>
  <si>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</si>
  <si>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</si>
  <si>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</si>
  <si>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</si>
  <si>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</si>
  <si>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</si>
  <si>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</si>
  <si>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</si>
  <si>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</si>
  <si>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</si>
  <si>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</si>
  <si>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</si>
  <si>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</si>
  <si>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</si>
  <si>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</si>
  <si>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</si>
  <si>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</si>
  <si>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</si>
  <si>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</si>
  <si>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</si>
  <si>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</si>
  <si>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</si>
  <si>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</si>
  <si>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</si>
  <si>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</si>
  <si>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</si>
  <si>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</si>
  <si>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</si>
  <si>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</si>
  <si>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</si>
  <si>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</si>
  <si>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</si>
  <si>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</si>
  <si>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</si>
  <si>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</si>
  <si>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</si>
  <si>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</si>
  <si>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</si>
  <si>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</si>
  <si>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</si>
  <si>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</si>
  <si>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</si>
  <si>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</si>
  <si>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</si>
  <si>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</si>
  <si>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</si>
  <si>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</si>
  <si>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</si>
  <si>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</si>
  <si>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</si>
  <si>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</si>
  <si>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</si>
  <si>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</si>
  <si>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</si>
  <si>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</si>
  <si>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</si>
  <si>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</si>
  <si>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</si>
  <si>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</si>
  <si>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</si>
  <si>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</si>
  <si>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</si>
  <si>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</si>
  <si>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</si>
  <si>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</si>
  <si>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</si>
  <si>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</si>
  <si>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</si>
  <si>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</si>
  <si>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</si>
  <si>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</si>
  <si>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</si>
  <si>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</si>
  <si>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</si>
  <si>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</si>
  <si>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</si>
  <si>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</si>
  <si>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</si>
  <si>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</si>
  <si>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</si>
  <si>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</si>
  <si>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</si>
  <si>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</si>
  <si>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</si>
  <si>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</si>
  <si>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</si>
  <si>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</si>
  <si>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</si>
  <si>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</si>
  <si>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</si>
  <si>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</si>
  <si>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</si>
  <si>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</si>
  <si>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</si>
  <si>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</si>
  <si>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</si>
  <si>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</si>
  <si>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</si>
  <si>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</si>
  <si>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</si>
  <si>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</si>
  <si>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</si>
  <si>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</si>
  <si>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</si>
  <si>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</si>
  <si>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</si>
  <si>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</si>
  <si>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</si>
  <si>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</si>
  <si>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</si>
  <si>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</si>
  <si>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</si>
  <si>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</si>
  <si>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</si>
  <si>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</si>
  <si>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</si>
  <si>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</si>
  <si>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</si>
  <si>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</si>
  <si>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</si>
  <si>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</si>
  <si>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</si>
  <si>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</si>
  <si>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</si>
  <si>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</si>
  <si>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</si>
  <si>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</si>
  <si>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</si>
  <si>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</si>
  <si>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</si>
  <si>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</si>
  <si>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</si>
  <si>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</si>
  <si>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</si>
  <si>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</si>
  <si>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</si>
  <si>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</si>
  <si>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</si>
  <si>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</si>
  <si>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</si>
  <si>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</si>
  <si>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</si>
  <si>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</si>
  <si>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</si>
  <si>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</si>
  <si>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</si>
  <si>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</si>
  <si>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</si>
  <si>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</si>
  <si>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</si>
  <si>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</si>
  <si>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</si>
  <si>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</si>
  <si>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</si>
  <si>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</si>
  <si>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</si>
  <si>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</si>
  <si>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</si>
  <si>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</si>
  <si>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</si>
  <si>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</si>
  <si>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</si>
  <si>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</si>
  <si>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</si>
  <si>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</si>
  <si>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</si>
  <si>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</si>
  <si>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</si>
  <si>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</si>
  <si>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</si>
  <si>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</si>
  <si>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</si>
  <si>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</si>
  <si>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</si>
  <si>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</si>
  <si>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</si>
  <si>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</si>
  <si>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</si>
  <si>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</si>
  <si>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</si>
  <si>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</si>
  <si>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</si>
  <si>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</si>
  <si>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</si>
  <si>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</si>
  <si>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</si>
  <si>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</si>
  <si>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</si>
  <si>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</si>
  <si>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</si>
  <si>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</si>
  <si>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</si>
  <si>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</si>
  <si>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</si>
  <si>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</si>
  <si>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</si>
  <si>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</si>
  <si>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</si>
  <si>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</si>
  <si>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</si>
  <si>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</si>
  <si>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</si>
  <si>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</si>
  <si>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</si>
  <si>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</si>
  <si>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</si>
  <si>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</si>
  <si>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</si>
  <si>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</si>
  <si>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</si>
  <si>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</si>
  <si>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</si>
  <si>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</si>
  <si>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</si>
  <si>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</si>
  <si>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</si>
  <si>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</si>
  <si>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</si>
  <si>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</si>
  <si>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</si>
  <si>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</si>
  <si>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</si>
  <si>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</si>
  <si>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</si>
  <si>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</si>
  <si>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</si>
  <si>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</si>
  <si>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</si>
  <si>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</si>
  <si>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</si>
  <si>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</si>
  <si>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</si>
  <si>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</si>
  <si>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</si>
  <si>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</si>
  <si>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</si>
  <si>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</si>
  <si>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</si>
  <si>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</si>
  <si>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</si>
  <si>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</si>
  <si>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</si>
  <si>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</si>
  <si>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</si>
  <si>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</si>
  <si>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</si>
  <si>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</si>
  <si>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</si>
  <si>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</si>
  <si>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</si>
  <si>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</si>
  <si>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</si>
  <si>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</si>
  <si>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</si>
  <si>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</si>
  <si>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</si>
  <si>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</si>
  <si>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</si>
  <si>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</si>
  <si>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</si>
  <si>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</si>
  <si>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</si>
  <si>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</si>
  <si>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</si>
  <si>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</si>
  <si>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</si>
  <si>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</si>
  <si>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</si>
  <si>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</si>
  <si>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</si>
  <si>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</si>
  <si>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</si>
  <si>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</si>
  <si>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</si>
  <si>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</si>
  <si>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</si>
  <si>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</si>
  <si>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</si>
  <si>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</si>
  <si>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</si>
  <si>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</si>
  <si>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</si>
  <si>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</si>
  <si>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</si>
  <si>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</si>
  <si>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</si>
  <si>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</si>
  <si>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</si>
  <si>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</si>
  <si>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</si>
  <si>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</si>
  <si>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</si>
  <si>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</si>
  <si>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</si>
  <si>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</si>
  <si>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</si>
  <si>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</si>
  <si>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</si>
  <si>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</si>
  <si>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</si>
  <si>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</si>
  <si>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</si>
  <si>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</si>
  <si>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</si>
  <si>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</si>
  <si>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</si>
  <si>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</si>
  <si>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</si>
  <si>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</si>
  <si>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</si>
  <si>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</si>
  <si>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</si>
  <si>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</si>
  <si>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</si>
  <si>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</si>
  <si>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</si>
  <si>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</si>
  <si>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</si>
  <si>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</si>
  <si>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</si>
  <si>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</si>
  <si>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</si>
  <si>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</si>
  <si>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</si>
  <si>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</si>
  <si>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</si>
  <si>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</si>
  <si>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</si>
  <si>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</si>
  <si>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</si>
  <si>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</si>
  <si>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</si>
  <si>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</si>
  <si>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</si>
  <si>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</si>
  <si>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</si>
  <si>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</si>
  <si>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</si>
  <si>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</si>
  <si>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</si>
  <si>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</si>
  <si>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</si>
  <si>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</si>
  <si>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</si>
  <si>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</si>
  <si>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</si>
  <si>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</si>
  <si>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</si>
  <si>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</si>
  <si>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</si>
  <si>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</si>
  <si>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</si>
  <si>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</si>
  <si>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</si>
  <si>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</si>
  <si>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</si>
  <si>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</si>
  <si>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</si>
  <si>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</si>
  <si>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</si>
  <si>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</si>
  <si>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</si>
  <si>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</si>
  <si>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</si>
  <si>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</si>
  <si>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</si>
  <si>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</si>
  <si>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</si>
  <si>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</si>
  <si>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</si>
  <si>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</si>
  <si>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</si>
  <si>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</si>
  <si>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</si>
  <si>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</si>
  <si>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</si>
  <si>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</si>
  <si>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</si>
  <si>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</si>
  <si>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</si>
  <si>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</si>
  <si>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</si>
  <si>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</si>
  <si>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</si>
  <si>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</si>
  <si>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</si>
  <si>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</si>
  <si>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</si>
  <si>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</si>
  <si>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</si>
  <si>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</si>
  <si>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</si>
  <si>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</si>
  <si>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</si>
  <si>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</si>
  <si>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</si>
  <si>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</si>
  <si>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</si>
  <si>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</si>
  <si>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</si>
  <si>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</si>
  <si>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</si>
  <si>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</si>
  <si>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</si>
  <si>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</si>
  <si>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</si>
  <si>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</si>
  <si>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</si>
  <si>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</si>
  <si>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</si>
  <si>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</si>
  <si>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</si>
  <si>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</si>
  <si>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</si>
  <si>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</si>
  <si>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</si>
  <si>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</si>
  <si>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</si>
  <si>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</si>
  <si>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</si>
  <si>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</si>
  <si>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</si>
  <si>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</si>
  <si>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</si>
  <si>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</si>
  <si>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</si>
  <si>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</si>
  <si>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</si>
  <si>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</si>
  <si>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</si>
  <si>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</si>
  <si>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</si>
  <si>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</si>
  <si>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</si>
  <si>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</si>
  <si>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</si>
  <si>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</si>
  <si>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</si>
  <si>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</si>
  <si>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</si>
  <si>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</si>
  <si>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</si>
  <si>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</si>
  <si>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</si>
  <si>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</si>
  <si>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</si>
  <si>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</si>
  <si>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</si>
  <si>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</si>
  <si>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</si>
  <si>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</si>
  <si>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</si>
  <si>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</si>
  <si>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</si>
  <si>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</si>
  <si>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</si>
  <si>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</si>
  <si>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</si>
  <si>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</si>
  <si>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</si>
  <si>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</si>
  <si>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</si>
  <si>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</si>
  <si>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</si>
  <si>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</si>
  <si>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</si>
  <si>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</si>
  <si>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</si>
  <si>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</si>
  <si>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</si>
  <si>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</si>
  <si>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</si>
  <si>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</si>
  <si>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</si>
  <si>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</si>
  <si>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</si>
  <si>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</si>
  <si>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</si>
  <si>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</si>
  <si>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</si>
  <si>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</si>
  <si>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</si>
  <si>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</si>
  <si>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</si>
  <si>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</si>
  <si>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</si>
  <si>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</si>
  <si>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</si>
  <si>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</si>
  <si>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</si>
  <si>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</si>
  <si>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</si>
  <si>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</si>
  <si>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</si>
  <si>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</si>
  <si>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</si>
  <si>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</si>
  <si>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</si>
  <si>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</si>
  <si>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</si>
  <si>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</si>
  <si>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</si>
  <si>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</si>
  <si>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</si>
  <si>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</si>
  <si>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</si>
  <si>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</si>
  <si>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</si>
  <si>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</si>
  <si>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</si>
  <si>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</si>
  <si>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</si>
  <si>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</si>
  <si>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</si>
  <si>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</si>
  <si>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</si>
  <si>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</si>
  <si>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</si>
  <si>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</si>
  <si>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</si>
  <si>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</si>
  <si>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</si>
  <si>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</si>
  <si>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</si>
  <si>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</si>
  <si>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</si>
  <si>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</si>
  <si>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</si>
  <si>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</si>
  <si>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</si>
  <si>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</si>
  <si>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</si>
  <si>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</si>
  <si>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</si>
  <si>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</si>
  <si>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</si>
  <si>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</si>
  <si>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</si>
  <si>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</si>
  <si>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</si>
  <si>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</si>
  <si>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</si>
  <si>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</si>
  <si>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</si>
  <si>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</si>
  <si>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</si>
  <si>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</si>
  <si>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</si>
  <si>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</si>
  <si>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</si>
  <si>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</si>
  <si>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</si>
  <si>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</si>
  <si>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</si>
  <si>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</si>
  <si>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</si>
  <si>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</si>
  <si>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</si>
  <si>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</si>
  <si>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</si>
  <si>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</si>
  <si>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</si>
  <si>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</si>
  <si>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</si>
  <si>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</si>
  <si>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</si>
  <si>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</si>
  <si>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</si>
  <si>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</si>
  <si>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</si>
  <si>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</si>
  <si>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</si>
  <si>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</si>
  <si>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</si>
  <si>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</si>
  <si>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</si>
  <si>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</si>
  <si>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</si>
  <si>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</si>
  <si>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</si>
  <si>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</si>
  <si>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</si>
  <si>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</si>
  <si>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</si>
  <si>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</si>
  <si>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</si>
  <si>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</si>
  <si>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</si>
  <si>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</si>
  <si>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</si>
  <si>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</si>
  <si>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</si>
  <si>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</si>
  <si>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</si>
  <si>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</si>
  <si>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</si>
  <si>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</si>
  <si>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</si>
  <si>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</si>
  <si>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</si>
  <si>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</si>
  <si>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</si>
  <si>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</si>
  <si>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</si>
  <si>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</si>
  <si>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</si>
  <si>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</si>
  <si>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</si>
  <si>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</si>
  <si>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</si>
  <si>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</si>
  <si>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</si>
  <si>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</si>
  <si>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</si>
  <si>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</si>
  <si>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</si>
  <si>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</si>
  <si>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</si>
  <si>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</si>
  <si>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</si>
  <si>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</si>
  <si>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</si>
  <si>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</si>
  <si>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</si>
  <si>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</si>
  <si>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</si>
  <si>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</si>
  <si>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</si>
  <si>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</si>
  <si>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</si>
  <si>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</si>
  <si>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</si>
  <si>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</si>
  <si>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</si>
  <si>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</si>
  <si>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</si>
  <si>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</si>
  <si>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</si>
  <si>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</si>
  <si>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</si>
  <si>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</si>
  <si>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</si>
  <si>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</si>
  <si>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</si>
  <si>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</si>
  <si>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</si>
  <si>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</si>
  <si>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</si>
  <si>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</si>
  <si>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</si>
  <si>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</si>
  <si>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</si>
  <si>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</si>
  <si>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</si>
  <si>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</si>
  <si>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</si>
  <si>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</si>
  <si>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</si>
  <si>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</si>
  <si>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</si>
  <si>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</si>
  <si>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</si>
  <si>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</si>
  <si>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</si>
  <si>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</si>
  <si>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</si>
  <si>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</si>
  <si>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</si>
  <si>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</si>
  <si>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</si>
  <si>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</si>
  <si>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</si>
  <si>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</si>
  <si>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</si>
  <si>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</si>
  <si>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</si>
  <si>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</si>
  <si>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</si>
  <si>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</si>
  <si>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</si>
  <si>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</si>
  <si>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</si>
  <si>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</si>
  <si>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</si>
  <si>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</si>
  <si>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</si>
  <si>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</si>
  <si>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</si>
  <si>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</si>
  <si>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</si>
  <si>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</si>
  <si>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</si>
  <si>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</si>
  <si>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</si>
  <si>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</si>
  <si>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</si>
  <si>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</si>
  <si>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</si>
  <si>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</si>
  <si>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</si>
  <si>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</si>
  <si>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</si>
  <si>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</si>
  <si>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</si>
  <si>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</si>
  <si>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</si>
  <si>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</si>
  <si>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</si>
  <si>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</si>
  <si>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</si>
  <si>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</si>
  <si>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</si>
  <si>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</si>
  <si>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</si>
  <si>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</si>
  <si>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</si>
  <si>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</si>
  <si>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</si>
  <si>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</si>
  <si>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</si>
  <si>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</si>
  <si>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</si>
  <si>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</si>
  <si>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</si>
  <si>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</si>
  <si>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</si>
  <si>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</si>
  <si>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</si>
  <si>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</si>
  <si>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</si>
  <si>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</si>
  <si>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</si>
  <si>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</si>
  <si>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</si>
  <si>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</si>
  <si>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</si>
  <si>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</si>
  <si>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</si>
  <si>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</si>
  <si>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</si>
  <si>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</si>
  <si>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</si>
  <si>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</si>
  <si>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</si>
  <si>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</si>
  <si>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</si>
  <si>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</si>
  <si>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</si>
  <si>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</si>
  <si>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</si>
  <si>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</si>
  <si>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</si>
  <si>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</si>
  <si>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</si>
  <si>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</si>
  <si>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</si>
  <si>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</si>
  <si>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</si>
  <si>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</si>
  <si>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</si>
  <si>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</si>
  <si>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</si>
  <si>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</si>
  <si>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</si>
  <si>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</si>
  <si>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</si>
  <si>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</si>
  <si>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</si>
  <si>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</si>
  <si>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</si>
  <si>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</si>
  <si>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</si>
  <si>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</si>
  <si>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</si>
  <si>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</si>
  <si>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</si>
  <si>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</si>
  <si>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</si>
  <si>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</si>
  <si>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</si>
  <si>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</si>
  <si>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</si>
  <si>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</si>
  <si>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</si>
  <si>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</si>
  <si>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</si>
  <si>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</si>
  <si>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</si>
  <si>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</si>
  <si>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</si>
  <si>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</si>
  <si>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</si>
  <si>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</si>
  <si>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</si>
  <si>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</si>
  <si>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</si>
  <si>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</si>
  <si>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</si>
  <si>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</si>
  <si>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</si>
  <si>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</si>
  <si>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</si>
  <si>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</si>
  <si>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</si>
  <si>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</si>
  <si>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</si>
  <si>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</si>
  <si>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</si>
  <si>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</si>
  <si>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</si>
  <si>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</si>
  <si>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</si>
  <si>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</si>
  <si>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</si>
  <si>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</si>
  <si>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</si>
  <si>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</si>
  <si>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</si>
  <si>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</si>
  <si>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</si>
  <si>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</si>
  <si>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</si>
  <si>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</si>
  <si>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</si>
  <si>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</si>
  <si>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</si>
  <si>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</si>
  <si>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</si>
  <si>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</si>
  <si>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</si>
  <si>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</si>
  <si>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</si>
  <si>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</si>
  <si>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</si>
  <si>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</si>
  <si>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</si>
  <si>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</si>
  <si>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</si>
  <si>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</si>
  <si>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</si>
  <si>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</si>
  <si>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</si>
  <si>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</si>
  <si>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</si>
  <si>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</si>
  <si>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</si>
  <si>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</si>
  <si>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</si>
  <si>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</si>
  <si>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</si>
  <si>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</si>
  <si>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</si>
  <si>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</si>
  <si>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</si>
  <si>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</si>
  <si>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</si>
  <si>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</si>
  <si>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</si>
  <si>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</si>
  <si>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</si>
  <si>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</si>
  <si>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</si>
  <si>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</si>
  <si>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</si>
  <si>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</si>
  <si>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</si>
  <si>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</si>
  <si>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</si>
  <si>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</si>
  <si>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</si>
  <si>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</si>
  <si>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</si>
  <si>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</si>
  <si>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</si>
  <si>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</si>
  <si>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</si>
  <si>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</si>
  <si>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</si>
  <si>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</si>
  <si>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</si>
  <si>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</si>
  <si>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</si>
  <si>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</si>
  <si>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</si>
  <si>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</si>
  <si>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</si>
  <si>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</si>
  <si>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</si>
  <si>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</si>
  <si>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</si>
  <si>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</si>
  <si>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</si>
  <si>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</si>
  <si>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</si>
  <si>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</si>
  <si>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</si>
  <si>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</si>
  <si>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</si>
  <si>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</si>
  <si>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</si>
  <si>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</si>
  <si>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</si>
  <si>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</si>
  <si>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</si>
  <si>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</si>
  <si>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</si>
  <si>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</si>
  <si>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</si>
  <si>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</si>
  <si>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</si>
  <si>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</si>
  <si>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</si>
  <si>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</si>
  <si>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</si>
  <si>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</si>
  <si>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</si>
  <si>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</si>
  <si>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</si>
  <si>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</si>
  <si>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</si>
  <si>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</si>
  <si>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</si>
  <si>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</si>
  <si>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</si>
  <si>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</si>
  <si>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</si>
  <si>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</si>
  <si>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</si>
  <si>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</si>
  <si>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</si>
  <si>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</si>
  <si>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</si>
  <si>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</si>
  <si>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</si>
  <si>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</si>
  <si>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</si>
  <si>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</si>
  <si>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</si>
  <si>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</si>
  <si>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</si>
  <si>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</si>
  <si>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</si>
  <si>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</si>
  <si>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</si>
  <si>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</si>
  <si>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</si>
  <si>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</si>
  <si>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</si>
  <si>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</si>
  <si>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</si>
  <si>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</si>
  <si>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</si>
  <si>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</si>
  <si>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</si>
  <si>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</si>
  <si>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</si>
  <si>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</si>
  <si>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</si>
  <si>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</si>
  <si>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</si>
  <si>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</si>
  <si>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</si>
  <si>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</si>
  <si>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</si>
  <si>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</si>
  <si>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</si>
  <si>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</si>
  <si>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</si>
  <si>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</si>
  <si>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</si>
  <si>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</si>
  <si>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</si>
  <si>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</si>
  <si>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</si>
  <si>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</si>
  <si>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</si>
  <si>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</si>
  <si>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</si>
  <si>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</si>
  <si>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</si>
  <si>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</si>
  <si>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</si>
  <si>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</si>
  <si>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</si>
  <si>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</si>
  <si>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</si>
  <si>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</si>
  <si>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</si>
  <si>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</si>
  <si>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</si>
  <si>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</si>
  <si>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</si>
  <si>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</si>
  <si>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</si>
  <si>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</si>
  <si>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</si>
  <si>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</si>
  <si>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</si>
  <si>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</si>
  <si>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</si>
  <si>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</si>
  <si>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</si>
  <si>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</si>
  <si>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</si>
  <si>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</si>
  <si>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</si>
  <si>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</si>
  <si>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</si>
  <si>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</si>
  <si>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</si>
  <si>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</si>
  <si>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</si>
  <si>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</si>
  <si>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</si>
  <si>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</si>
  <si>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</si>
  <si>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</si>
  <si>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</si>
  <si>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</si>
  <si>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</si>
  <si>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</si>
  <si>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</si>
  <si>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</si>
  <si>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</si>
  <si>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</si>
  <si>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</si>
  <si>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</si>
  <si>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</si>
  <si>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</si>
  <si>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</si>
  <si>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</si>
  <si>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</si>
  <si>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</si>
  <si>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</si>
  <si>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</si>
  <si>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</si>
  <si>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</si>
  <si>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</si>
  <si>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</si>
  <si>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</si>
  <si>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</si>
  <si>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</si>
  <si>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</si>
  <si>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</si>
  <si>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</si>
  <si>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</si>
  <si>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</si>
  <si>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</si>
  <si>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</si>
  <si>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</si>
  <si>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</si>
  <si>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</si>
  <si>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</si>
  <si>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</si>
  <si>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</si>
  <si>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</si>
  <si>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</si>
  <si>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</si>
  <si>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</si>
  <si>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</si>
  <si>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</si>
  <si>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</si>
  <si>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</si>
  <si>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</si>
  <si>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</si>
  <si>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</si>
  <si>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</si>
  <si>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</si>
  <si>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</si>
  <si>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</si>
  <si>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</si>
  <si>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</si>
  <si>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</si>
  <si>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</si>
  <si>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</si>
  <si>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</si>
  <si>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</si>
  <si>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</si>
  <si>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</si>
  <si>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</si>
  <si>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</si>
  <si>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</si>
  <si>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</si>
  <si>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</si>
  <si>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</si>
  <si>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</si>
  <si>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</si>
  <si>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</si>
  <si>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</si>
  <si>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</si>
  <si>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</si>
  <si>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</si>
  <si>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</si>
  <si>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</si>
  <si>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</si>
  <si>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</si>
  <si>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</si>
  <si>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</si>
  <si>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</si>
  <si>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</si>
  <si>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</si>
  <si>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</si>
  <si>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</si>
  <si>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</si>
  <si>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</si>
  <si>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</si>
  <si>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</si>
  <si>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</si>
  <si>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</si>
  <si>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</si>
  <si>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</si>
  <si>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</si>
  <si>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</si>
  <si>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</si>
  <si>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</si>
  <si>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</si>
  <si>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</si>
  <si>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</si>
  <si>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</si>
  <si>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</si>
  <si>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</si>
  <si>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</si>
  <si>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</si>
  <si>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</si>
  <si>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</si>
  <si>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</si>
  <si>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</si>
  <si>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</si>
  <si>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</si>
  <si>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</si>
  <si>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</si>
  <si>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</si>
  <si>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</si>
  <si>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</si>
  <si>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</si>
  <si>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</si>
  <si>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</si>
  <si>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</si>
  <si>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</si>
  <si>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</si>
  <si>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</si>
  <si>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</si>
  <si>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</si>
  <si>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</si>
  <si>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</si>
  <si>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</si>
  <si>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</si>
  <si>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</si>
  <si>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</si>
  <si>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</si>
  <si>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</si>
  <si>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</si>
  <si>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</si>
  <si>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</si>
  <si>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</si>
  <si>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</si>
  <si>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</si>
  <si>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</si>
  <si>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</si>
  <si>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</si>
  <si>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</si>
  <si>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</si>
  <si>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</si>
  <si>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</si>
  <si>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</si>
  <si>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</si>
  <si>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</si>
  <si>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</si>
  <si>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</si>
  <si>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</si>
  <si>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</si>
  <si>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</si>
  <si>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</si>
  <si>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</si>
  <si>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</si>
  <si>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</si>
  <si>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</si>
  <si>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</si>
  <si>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</si>
  <si>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</si>
  <si>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</si>
  <si>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</si>
  <si>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</si>
  <si>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</si>
  <si>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</si>
  <si>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</si>
  <si>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</si>
  <si>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</si>
  <si>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</si>
  <si>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</si>
  <si>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</si>
  <si>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</si>
  <si>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</si>
  <si>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</si>
  <si>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</si>
  <si>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</si>
  <si>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</si>
  <si>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</si>
  <si>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</si>
  <si>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</si>
  <si>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</si>
  <si>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</si>
  <si>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</si>
  <si>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</si>
  <si>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</si>
  <si>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</si>
  <si>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</si>
  <si>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</si>
  <si>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</si>
  <si>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</si>
  <si>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</si>
  <si>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</si>
  <si>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</si>
  <si>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</si>
  <si>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</si>
  <si>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</si>
  <si>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</si>
  <si>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</si>
  <si>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</si>
  <si>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</si>
  <si>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</si>
  <si>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</si>
  <si>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</si>
  <si>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</si>
  <si>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</si>
  <si>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</si>
  <si>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</si>
  <si>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</si>
  <si>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</si>
  <si>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</si>
  <si>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</si>
  <si>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</si>
  <si>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</si>
  <si>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</si>
  <si>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</si>
  <si>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</si>
  <si>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</si>
  <si>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</si>
  <si>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</si>
  <si>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</si>
  <si>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</si>
  <si>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</si>
  <si>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</si>
  <si>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</si>
  <si>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</si>
  <si>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</si>
  <si>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</si>
  <si>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</si>
  <si>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</si>
  <si>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</si>
  <si>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</si>
  <si>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</si>
  <si>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</si>
  <si>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</si>
  <si>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</si>
  <si>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</si>
  <si>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</si>
  <si>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</si>
  <si>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</si>
  <si>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</si>
  <si>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</si>
  <si>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</si>
  <si>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</si>
  <si>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</si>
  <si>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</si>
  <si>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</si>
  <si>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</si>
  <si>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</si>
  <si>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</si>
  <si>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</si>
  <si>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</si>
  <si>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</si>
  <si>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</si>
  <si>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</si>
  <si>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</si>
  <si>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</si>
  <si>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</si>
  <si>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</si>
  <si>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</si>
  <si>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</si>
  <si>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</si>
  <si>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</si>
  <si>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</si>
  <si>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</si>
  <si>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</si>
  <si>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</si>
  <si>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</si>
  <si>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</si>
  <si>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</si>
  <si>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</si>
  <si>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</si>
  <si>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</si>
  <si>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</si>
  <si>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</si>
  <si>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</si>
  <si>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</si>
  <si>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</si>
  <si>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</si>
  <si>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</si>
  <si>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</si>
  <si>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</si>
  <si>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</si>
  <si>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</si>
  <si>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</si>
  <si>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</si>
  <si>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</si>
  <si>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</si>
  <si>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</si>
  <si>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</si>
  <si>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</si>
  <si>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</si>
  <si>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</si>
  <si>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</si>
  <si>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</si>
  <si>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</si>
  <si>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</si>
  <si>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</si>
  <si>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</si>
  <si>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</si>
  <si>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</si>
  <si>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</si>
  <si>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</si>
  <si>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</si>
  <si>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</si>
  <si>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</si>
  <si>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</si>
  <si>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</si>
  <si>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</si>
  <si>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</si>
  <si>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</si>
  <si>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</si>
  <si>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</si>
  <si>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</si>
  <si>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</si>
  <si>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</si>
  <si>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</si>
  <si>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</si>
  <si>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</si>
  <si>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</si>
  <si>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</si>
  <si>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</si>
  <si>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</si>
  <si>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</si>
  <si>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</si>
  <si>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</si>
  <si>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</si>
  <si>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</si>
  <si>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</si>
  <si>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</si>
  <si>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</si>
  <si>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</si>
  <si>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</si>
  <si>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</si>
  <si>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</si>
  <si>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</si>
  <si>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</si>
  <si>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</si>
  <si>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</si>
  <si>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</si>
  <si>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</si>
  <si>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</si>
  <si>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</si>
  <si>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</si>
  <si>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</si>
  <si>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</si>
  <si>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</si>
  <si>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</si>
  <si>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</si>
  <si>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</si>
  <si>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</si>
  <si>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</si>
  <si>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</si>
  <si>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</si>
  <si>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</si>
  <si>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</si>
  <si>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</si>
  <si>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</si>
  <si>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</si>
  <si>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</si>
  <si>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</si>
  <si>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</si>
  <si>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</si>
  <si>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</si>
  <si>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</si>
  <si>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</si>
  <si>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</si>
  <si>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</si>
  <si>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</si>
  <si>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</si>
  <si>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</si>
  <si>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</si>
  <si>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</si>
  <si>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</si>
  <si>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</si>
  <si>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</si>
  <si>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</si>
  <si>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</si>
  <si>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</si>
  <si>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</si>
  <si>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</si>
  <si>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</si>
  <si>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</si>
  <si>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</si>
  <si>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</si>
  <si>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</si>
  <si>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</si>
  <si>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</si>
  <si>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</si>
  <si>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</si>
  <si>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</si>
  <si>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</si>
  <si>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</si>
  <si>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</si>
  <si>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</si>
  <si>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</si>
  <si>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</si>
  <si>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</si>
  <si>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</si>
  <si>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</si>
  <si>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</si>
  <si>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</si>
  <si>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</si>
  <si>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</si>
  <si>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</si>
  <si>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</si>
  <si>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</si>
  <si>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</si>
  <si>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</si>
  <si>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</si>
  <si>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</si>
  <si>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</si>
  <si>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</si>
  <si>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</si>
  <si>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</si>
  <si>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</si>
  <si>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</si>
  <si>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</si>
  <si>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</si>
  <si>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</si>
  <si>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</si>
  <si>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</si>
  <si>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</si>
  <si>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</si>
  <si>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</si>
  <si>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</si>
  <si>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</si>
  <si>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</si>
  <si>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</si>
  <si>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</si>
  <si>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</si>
  <si>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</si>
  <si>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</si>
  <si>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</si>
  <si>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</si>
  <si>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</si>
  <si>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</si>
  <si>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</si>
  <si>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</si>
  <si>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</si>
  <si>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 xml:space="preserve">Официальный сайт Министерства тарифного регулирования и энергетики </t>
  </si>
  <si>
    <t>Министерство тарифного регулирования и энергетики Челябинской области</t>
  </si>
  <si>
    <t>19/2</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</si>
  <si>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</si>
  <si>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</si>
  <si>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</si>
  <si>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</si>
  <si>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</si>
  <si>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</si>
  <si>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</si>
  <si>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</si>
  <si>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13 194,577 тыс. руб. (без учета НДС) за подключение к системе теплоснабжения АО "УСТЭК-Челябинск" для муниципального унитарного предприятия "Челябинские коммунальные тепловые сети, объект - "Т/трасса от т.11 т/м ТЭЦ-1 Колющенко до ТК 11-4, ул. Многостаночников-Гюго D=326 L=342», расположенного по адресу: г. Челябинск, ул. Гюго". Общая подключаемая нагрузка 0,817 Гкал/ч</t>
  </si>
  <si>
    <t>Плата в размере 13 194,577 тыс. руб. (без учета НДС) за подключение к системе теплоснабжения АО "УСТЭК-Челябинск" для муниципального унитарного предприятия "Челябинские коммунальные тепловые сети", объект - "Т/трасса от т.11 т/м ТЭЦ-1 Колющенко до ТК 11-4, ул. Многостаночников-Гюго D=326 L=342», расположенного по адресу: г. Челябинск, ул. Гюго". Общая подключаемая нагрузка 0,817 Гкал/ч</t>
  </si>
  <si>
    <t>https://portal.eias.ru/Portal/DownloadPage.aspx?type=12&amp;guid=f353e845-cf78-4b65-a2f6-94e9274e0dd4</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</si>
  <si>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</si>
  <si>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</si>
  <si>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</si>
  <si>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</si>
  <si>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</si>
  <si>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</si>
  <si>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</si>
  <si>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</si>
  <si>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</si>
  <si>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</si>
  <si>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</si>
  <si>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</si>
  <si>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</si>
  <si>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</si>
  <si>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</si>
  <si>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</si>
  <si>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</si>
  <si>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муниципальное унитарное предприятие "Челябинские коммунальные тепловые сети"</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</si>
  <si>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</si>
  <si>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</si>
  <si>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</si>
  <si>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</si>
  <si>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</si>
  <si>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</si>
  <si>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</si>
  <si>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</si>
  <si>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</si>
  <si>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</si>
  <si>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</si>
  <si>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</si>
  <si>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</si>
  <si>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</si>
  <si>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</si>
  <si>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</si>
  <si>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</si>
  <si>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</si>
  <si>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</si>
  <si>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</si>
  <si>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</si>
  <si>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</si>
  <si>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</si>
  <si>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</si>
  <si>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</si>
  <si>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</si>
  <si>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</si>
  <si>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</si>
  <si>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</si>
  <si>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</si>
  <si>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</si>
  <si>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</si>
  <si>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</si>
  <si>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</si>
  <si>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</si>
  <si>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</si>
  <si>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</si>
  <si>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</si>
  <si>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</si>
  <si>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</si>
  <si>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</si>
  <si>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</si>
  <si>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</si>
  <si>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</si>
  <si>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</si>
  <si>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</si>
  <si>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</si>
  <si>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</si>
  <si>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</si>
  <si>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</si>
  <si>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</si>
  <si>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</si>
  <si>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</si>
  <si>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</si>
  <si>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</si>
  <si>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</si>
  <si>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</si>
  <si>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</si>
  <si>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</si>
  <si>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</si>
  <si>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</si>
  <si>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</si>
  <si>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</si>
  <si>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</si>
  <si>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</si>
  <si>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</si>
  <si>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</si>
  <si>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16:16:55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</si>
</sst>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7435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04.04.2023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8" t="s">
        <v>631</v>
      </c>
      <c r="M5" s="1228"/>
      <c r="N5" s="1228"/>
      <c r="O5" s="1228"/>
      <c r="P5" s="1228"/>
      <c r="Q5" s="1228"/>
      <c r="R5" s="1228"/>
      <c r="S5" s="1228"/>
      <c r="T5" s="122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5" t="str">
        <f>IF(datePr_ch="",IF(datePr="","",datePr),datePr_ch)</f>
        <v>30.03.2023</v>
      </c>
      <c r="P8" s="1205"/>
      <c r="Q8" s="1205"/>
      <c r="R8" s="1205"/>
      <c r="S8" s="1205"/>
      <c r="T8" s="120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5" t="str">
        <f>IF(numberPr_ch="",IF(numberPr="","",numberPr),numberPr_ch)</f>
        <v>19/2</v>
      </c>
      <c r="P9" s="1205"/>
      <c r="Q9" s="1205"/>
      <c r="R9" s="1205"/>
      <c r="S9" s="1205"/>
      <c r="T9" s="120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c r="AC10" s="592"/>
    </row>
    <row r="11" spans="1:29"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c r="AC11" s="592"/>
    </row>
    <row r="12" spans="1:29">
      <c r="J12" s="531"/>
      <c r="K12" s="531"/>
      <c r="L12" s="526"/>
      <c r="M12" s="526"/>
      <c r="N12" s="504"/>
      <c r="O12" s="1206"/>
      <c r="P12" s="1206"/>
      <c r="Q12" s="1206"/>
      <c r="R12" s="1206"/>
      <c r="S12" s="1206"/>
      <c r="T12" s="1206"/>
      <c r="U12" s="120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12" t="s">
        <v>92</v>
      </c>
      <c r="M14" s="1212" t="s">
        <v>639</v>
      </c>
      <c r="N14" s="663"/>
      <c r="O14" s="1213" t="s">
        <v>641</v>
      </c>
      <c r="P14" s="1214"/>
      <c r="Q14" s="1214"/>
      <c r="R14" s="1214"/>
      <c r="S14" s="1214"/>
      <c r="T14" s="1215"/>
      <c r="U14" s="1223" t="s">
        <v>341</v>
      </c>
      <c r="V14" s="1209" t="s">
        <v>275</v>
      </c>
      <c r="W14" s="1157"/>
    </row>
    <row r="15" spans="1:29" ht="14.25" customHeight="1">
      <c r="J15" s="531"/>
      <c r="K15" s="531"/>
      <c r="L15" s="1212"/>
      <c r="M15" s="1212"/>
      <c r="N15" s="664"/>
      <c r="O15" s="1218" t="s">
        <v>605</v>
      </c>
      <c r="P15" s="1216" t="s">
        <v>271</v>
      </c>
      <c r="Q15" s="1217"/>
      <c r="R15" s="1220" t="s">
        <v>654</v>
      </c>
      <c r="S15" s="1221"/>
      <c r="T15" s="1222"/>
      <c r="U15" s="1224"/>
      <c r="V15" s="1210"/>
      <c r="W15" s="1157"/>
    </row>
    <row r="16" spans="1:29" ht="33.75" customHeight="1">
      <c r="J16" s="531"/>
      <c r="K16" s="531"/>
      <c r="L16" s="1212"/>
      <c r="M16" s="1212"/>
      <c r="N16" s="665"/>
      <c r="O16" s="1219"/>
      <c r="P16" s="537" t="s">
        <v>606</v>
      </c>
      <c r="Q16" s="537" t="s">
        <v>6</v>
      </c>
      <c r="R16" s="538" t="s">
        <v>274</v>
      </c>
      <c r="S16" s="1207" t="s">
        <v>273</v>
      </c>
      <c r="T16" s="1208"/>
      <c r="U16" s="1225"/>
      <c r="V16" s="121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9" ht="22.5">
      <c r="A18" s="1231">
        <v>1</v>
      </c>
      <c r="B18" s="867"/>
      <c r="C18" s="867"/>
      <c r="D18" s="867"/>
      <c r="E18" s="868"/>
      <c r="F18" s="869"/>
      <c r="G18" s="869"/>
      <c r="H18" s="869"/>
      <c r="I18" s="870"/>
      <c r="J18" s="865"/>
      <c r="K18" s="872"/>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c r="AC18" s="591"/>
    </row>
    <row r="19" spans="1:29" ht="22.5">
      <c r="A19" s="1231"/>
      <c r="B19" s="1231">
        <v>1</v>
      </c>
      <c r="C19" s="867"/>
      <c r="D19" s="867"/>
      <c r="E19" s="869"/>
      <c r="F19" s="869"/>
      <c r="G19" s="869"/>
      <c r="H19" s="869"/>
      <c r="I19" s="864"/>
      <c r="J19" s="863"/>
      <c r="K19" s="866"/>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c r="AC19" s="591"/>
    </row>
    <row r="20" spans="1:29" ht="22.5">
      <c r="A20" s="1231"/>
      <c r="B20" s="1231"/>
      <c r="C20" s="1231">
        <v>1</v>
      </c>
      <c r="D20" s="867"/>
      <c r="E20" s="869"/>
      <c r="F20" s="869"/>
      <c r="G20" s="869"/>
      <c r="H20" s="869"/>
      <c r="I20" s="871"/>
      <c r="J20" s="863"/>
      <c r="K20" s="866"/>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c r="AC20" s="591"/>
    </row>
    <row r="21" spans="1:29" ht="22.5">
      <c r="A21" s="1231"/>
      <c r="B21" s="1231"/>
      <c r="C21" s="1231"/>
      <c r="D21" s="1231">
        <v>1</v>
      </c>
      <c r="E21" s="869"/>
      <c r="F21" s="869"/>
      <c r="G21" s="869"/>
      <c r="H21" s="869"/>
      <c r="I21" s="871"/>
      <c r="J21" s="863"/>
      <c r="K21" s="866"/>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c r="AC21" s="591"/>
    </row>
    <row r="22" spans="1:29" ht="101.25">
      <c r="A22" s="1231"/>
      <c r="B22" s="1231"/>
      <c r="C22" s="1231"/>
      <c r="D22" s="1231"/>
      <c r="E22" s="1231">
        <v>1</v>
      </c>
      <c r="F22" s="869"/>
      <c r="G22" s="869"/>
      <c r="H22" s="867">
        <v>1</v>
      </c>
      <c r="I22" s="1231">
        <v>1</v>
      </c>
      <c r="J22" s="869"/>
      <c r="K22" s="874"/>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1"/>
      <c r="B23" s="1231"/>
      <c r="C23" s="1231"/>
      <c r="D23" s="1231"/>
      <c r="E23" s="1231"/>
      <c r="F23" s="1231">
        <v>1</v>
      </c>
      <c r="G23" s="867"/>
      <c r="H23" s="867"/>
      <c r="I23" s="1231"/>
      <c r="J23" s="1231">
        <v>1</v>
      </c>
      <c r="K23" s="875"/>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c r="AC23" s="591"/>
    </row>
    <row r="24" spans="1:29" ht="189" customHeight="1">
      <c r="A24" s="1231"/>
      <c r="B24" s="1231"/>
      <c r="C24" s="1231"/>
      <c r="D24" s="1231"/>
      <c r="E24" s="1231"/>
      <c r="F24" s="1231"/>
      <c r="G24" s="867">
        <v>1</v>
      </c>
      <c r="H24" s="867"/>
      <c r="I24" s="1231"/>
      <c r="J24" s="1231"/>
      <c r="K24" s="875">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c r="AC24" s="591"/>
    </row>
    <row r="25" spans="1:29" ht="11.25" hidden="1" customHeight="1">
      <c r="A25" s="1231"/>
      <c r="B25" s="1231"/>
      <c r="C25" s="1231"/>
      <c r="D25" s="1231"/>
      <c r="E25" s="1231"/>
      <c r="F25" s="1231"/>
      <c r="G25" s="867"/>
      <c r="H25" s="867"/>
      <c r="I25" s="1231"/>
      <c r="J25" s="1231"/>
      <c r="K25" s="875"/>
      <c r="L25" s="602"/>
      <c r="M25" s="648"/>
      <c r="N25" s="648"/>
      <c r="O25" s="564"/>
      <c r="P25" s="564"/>
      <c r="Q25" s="586" t="str">
        <f>R24 &amp; "-" &amp; T24</f>
        <v>-</v>
      </c>
      <c r="R25" s="1226"/>
      <c r="S25" s="1227"/>
      <c r="T25" s="1226"/>
      <c r="U25" s="1227"/>
      <c r="V25" s="564"/>
      <c r="W25" s="1203"/>
      <c r="Y25" s="591"/>
      <c r="Z25" s="591" t="str">
        <f t="shared" si="0"/>
        <v/>
      </c>
      <c r="AA25" s="591"/>
      <c r="AB25" s="591"/>
      <c r="AC25" s="591"/>
    </row>
    <row r="26" spans="1:29" ht="15" customHeight="1">
      <c r="A26" s="1231"/>
      <c r="B26" s="1231"/>
      <c r="C26" s="1231"/>
      <c r="D26" s="1231"/>
      <c r="E26" s="1231"/>
      <c r="F26" s="1231"/>
      <c r="G26" s="869"/>
      <c r="H26" s="867"/>
      <c r="I26" s="1231"/>
      <c r="J26" s="1231"/>
      <c r="K26" s="874"/>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c r="AC26" s="591"/>
    </row>
    <row r="27" spans="1:29" ht="15" customHeight="1">
      <c r="A27" s="1231"/>
      <c r="B27" s="1231"/>
      <c r="C27" s="1231"/>
      <c r="D27" s="1231"/>
      <c r="E27" s="1231"/>
      <c r="F27" s="869"/>
      <c r="G27" s="869"/>
      <c r="H27" s="867"/>
      <c r="I27" s="123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1"/>
      <c r="B28" s="1231"/>
      <c r="C28" s="1231"/>
      <c r="D28" s="123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1"/>
      <c r="B29" s="1231"/>
      <c r="C29" s="123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1"/>
      <c r="B30" s="123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04.04.2023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8" t="s">
        <v>631</v>
      </c>
      <c r="M5" s="1228"/>
      <c r="N5" s="1228"/>
      <c r="O5" s="1228"/>
      <c r="P5" s="1228"/>
      <c r="Q5" s="1228"/>
      <c r="R5" s="1228"/>
      <c r="S5" s="1228"/>
      <c r="T5" s="1228"/>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5" t="str">
        <f>IF(datePr_ch="",IF(datePr="","",datePr),datePr_ch)</f>
        <v>30.03.2023</v>
      </c>
      <c r="P8" s="1205"/>
      <c r="Q8" s="1205"/>
      <c r="R8" s="1205"/>
      <c r="S8" s="1205"/>
      <c r="T8" s="1205"/>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5" t="str">
        <f>IF(numberPr_ch="",IF(numberPr="","",numberPr),numberPr_ch)</f>
        <v>19/2</v>
      </c>
      <c r="P9" s="1205"/>
      <c r="Q9" s="1205"/>
      <c r="R9" s="1205"/>
      <c r="S9" s="1205"/>
      <c r="T9" s="1205"/>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9"/>
      <c r="M11" s="1229"/>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6"/>
      <c r="P12" s="1206"/>
      <c r="Q12" s="1206"/>
      <c r="R12" s="1206"/>
      <c r="S12" s="1206"/>
      <c r="T12" s="1206"/>
      <c r="U12" s="1206"/>
    </row>
    <row r="13" spans="1:34">
      <c r="J13" s="997"/>
      <c r="K13" s="997"/>
      <c r="L13" s="1157" t="s">
        <v>454</v>
      </c>
      <c r="M13" s="1157"/>
      <c r="N13" s="1157"/>
      <c r="O13" s="1157"/>
      <c r="P13" s="1157"/>
      <c r="Q13" s="1157"/>
      <c r="R13" s="1157"/>
      <c r="S13" s="1157"/>
      <c r="T13" s="1157"/>
      <c r="U13" s="1157"/>
      <c r="V13" s="1157"/>
      <c r="W13" s="1157" t="s">
        <v>455</v>
      </c>
    </row>
    <row r="14" spans="1:34" ht="14.25" customHeight="1">
      <c r="J14" s="997"/>
      <c r="K14" s="997"/>
      <c r="L14" s="1212" t="s">
        <v>92</v>
      </c>
      <c r="M14" s="1212" t="s">
        <v>639</v>
      </c>
      <c r="N14" s="663"/>
      <c r="O14" s="1213" t="s">
        <v>641</v>
      </c>
      <c r="P14" s="1214"/>
      <c r="Q14" s="1214"/>
      <c r="R14" s="1214"/>
      <c r="S14" s="1214"/>
      <c r="T14" s="1215"/>
      <c r="U14" s="1223" t="s">
        <v>341</v>
      </c>
      <c r="V14" s="1209" t="s">
        <v>275</v>
      </c>
      <c r="W14" s="1157"/>
    </row>
    <row r="15" spans="1:34" ht="14.25" customHeight="1">
      <c r="J15" s="997"/>
      <c r="K15" s="997"/>
      <c r="L15" s="1212"/>
      <c r="M15" s="1212"/>
      <c r="N15" s="664"/>
      <c r="O15" s="1218" t="s">
        <v>605</v>
      </c>
      <c r="P15" s="1216" t="s">
        <v>271</v>
      </c>
      <c r="Q15" s="1217"/>
      <c r="R15" s="1220" t="s">
        <v>654</v>
      </c>
      <c r="S15" s="1221"/>
      <c r="T15" s="1222"/>
      <c r="U15" s="1224"/>
      <c r="V15" s="1210"/>
      <c r="W15" s="1157"/>
    </row>
    <row r="16" spans="1:34" ht="33.75" customHeight="1">
      <c r="J16" s="997"/>
      <c r="K16" s="997"/>
      <c r="L16" s="1212"/>
      <c r="M16" s="1212"/>
      <c r="N16" s="665"/>
      <c r="O16" s="1219"/>
      <c r="P16" s="758" t="s">
        <v>606</v>
      </c>
      <c r="Q16" s="758" t="s">
        <v>6</v>
      </c>
      <c r="R16" s="1029" t="s">
        <v>274</v>
      </c>
      <c r="S16" s="1207" t="s">
        <v>273</v>
      </c>
      <c r="T16" s="1208"/>
      <c r="U16" s="1225"/>
      <c r="V16" s="1211"/>
      <c r="W16" s="1157"/>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30">
        <f ca="1">OFFSET(S17,0,-1)+1</f>
        <v>7</v>
      </c>
      <c r="T17" s="1230"/>
      <c r="U17" s="1026">
        <f ca="1">OFFSET(U17,0,-2)+1</f>
        <v>8</v>
      </c>
      <c r="V17" s="651">
        <f ca="1">OFFSET(V17,0,-1)</f>
        <v>8</v>
      </c>
      <c r="W17" s="1026">
        <f ca="1">OFFSET(W17,0,-1)+1</f>
        <v>9</v>
      </c>
    </row>
    <row r="18" spans="1:36" ht="22.5">
      <c r="A18" s="1231">
        <v>1</v>
      </c>
      <c r="B18" s="1016"/>
      <c r="C18" s="1016"/>
      <c r="D18" s="1016"/>
      <c r="E18" s="983"/>
      <c r="F18" s="1027"/>
      <c r="G18" s="1027"/>
      <c r="H18" s="1027"/>
      <c r="I18" s="985"/>
      <c r="J18" s="981"/>
      <c r="K18" s="965"/>
      <c r="L18" s="1031">
        <f>mergeValue(A18)</f>
        <v>1</v>
      </c>
      <c r="M18" s="643" t="s">
        <v>20</v>
      </c>
      <c r="N18" s="648"/>
      <c r="O18" s="1232"/>
      <c r="P18" s="1232"/>
      <c r="Q18" s="1232"/>
      <c r="R18" s="1232"/>
      <c r="S18" s="1232"/>
      <c r="T18" s="1232"/>
      <c r="U18" s="1232"/>
      <c r="V18" s="1232"/>
      <c r="W18" s="632" t="s">
        <v>476</v>
      </c>
      <c r="Y18" s="831"/>
      <c r="Z18" s="831" t="str">
        <f t="shared" ref="Z18:Z31" si="0">IF(M18="","",M18 )</f>
        <v>Наименование тарифа</v>
      </c>
      <c r="AA18" s="831"/>
      <c r="AB18" s="831"/>
      <c r="AC18" s="831"/>
      <c r="AI18" s="1009"/>
      <c r="AJ18" s="1009"/>
    </row>
    <row r="19" spans="1:36" ht="22.5">
      <c r="A19" s="1231"/>
      <c r="B19" s="1231">
        <v>1</v>
      </c>
      <c r="C19" s="1016"/>
      <c r="D19" s="1016"/>
      <c r="E19" s="1027"/>
      <c r="F19" s="1027"/>
      <c r="G19" s="1027"/>
      <c r="H19" s="1027"/>
      <c r="I19" s="1022"/>
      <c r="J19" s="956"/>
      <c r="K19" s="959"/>
      <c r="L19" s="1031" t="str">
        <f>mergeValue(A19) &amp;"."&amp; mergeValue(B19)</f>
        <v>1.1</v>
      </c>
      <c r="M19" s="694" t="s">
        <v>16</v>
      </c>
      <c r="N19" s="648"/>
      <c r="O19" s="1232"/>
      <c r="P19" s="1232"/>
      <c r="Q19" s="1232"/>
      <c r="R19" s="1232"/>
      <c r="S19" s="1232"/>
      <c r="T19" s="1232"/>
      <c r="U19" s="1232"/>
      <c r="V19" s="1232"/>
      <c r="W19" s="632" t="s">
        <v>477</v>
      </c>
      <c r="Y19" s="831"/>
      <c r="Z19" s="831" t="str">
        <f t="shared" si="0"/>
        <v>Территория действия тарифа</v>
      </c>
      <c r="AA19" s="831"/>
      <c r="AB19" s="831"/>
      <c r="AC19" s="831"/>
      <c r="AI19" s="1009"/>
      <c r="AJ19" s="1009"/>
    </row>
    <row r="20" spans="1:36" ht="22.5">
      <c r="A20" s="1231"/>
      <c r="B20" s="1231"/>
      <c r="C20" s="1231">
        <v>1</v>
      </c>
      <c r="D20" s="1016"/>
      <c r="E20" s="1027"/>
      <c r="F20" s="1027"/>
      <c r="G20" s="1027"/>
      <c r="H20" s="1027"/>
      <c r="I20" s="964"/>
      <c r="J20" s="956"/>
      <c r="K20" s="959"/>
      <c r="L20" s="1031" t="str">
        <f>mergeValue(A20) &amp;"."&amp; mergeValue(B20)&amp;"."&amp; mergeValue(C20)</f>
        <v>1.1.1</v>
      </c>
      <c r="M20" s="695" t="s">
        <v>7</v>
      </c>
      <c r="N20" s="648"/>
      <c r="O20" s="1232"/>
      <c r="P20" s="1232"/>
      <c r="Q20" s="1232"/>
      <c r="R20" s="1232"/>
      <c r="S20" s="1232"/>
      <c r="T20" s="1232"/>
      <c r="U20" s="1232"/>
      <c r="V20" s="1232"/>
      <c r="W20" s="632" t="s">
        <v>633</v>
      </c>
      <c r="Y20" s="831"/>
      <c r="Z20" s="831" t="str">
        <f t="shared" si="0"/>
        <v xml:space="preserve">Наименование системы теплоснабжения </v>
      </c>
      <c r="AA20" s="831"/>
      <c r="AB20" s="831"/>
      <c r="AC20" s="831"/>
      <c r="AI20" s="1009"/>
      <c r="AJ20" s="1009"/>
    </row>
    <row r="21" spans="1:36" ht="22.5">
      <c r="A21" s="1231"/>
      <c r="B21" s="1231"/>
      <c r="C21" s="1231"/>
      <c r="D21" s="1231">
        <v>1</v>
      </c>
      <c r="E21" s="1027"/>
      <c r="F21" s="1027"/>
      <c r="G21" s="1027"/>
      <c r="H21" s="1027"/>
      <c r="I21" s="964"/>
      <c r="J21" s="956"/>
      <c r="K21" s="959"/>
      <c r="L21" s="1031" t="str">
        <f>mergeValue(A21) &amp;"."&amp; mergeValue(B21)&amp;"."&amp; mergeValue(C21)&amp;"."&amp; mergeValue(D21)</f>
        <v>1.1.1.1</v>
      </c>
      <c r="M21" s="696" t="s">
        <v>22</v>
      </c>
      <c r="N21" s="648"/>
      <c r="O21" s="1232"/>
      <c r="P21" s="1232"/>
      <c r="Q21" s="1232"/>
      <c r="R21" s="1232"/>
      <c r="S21" s="1232"/>
      <c r="T21" s="1232"/>
      <c r="U21" s="1232"/>
      <c r="V21" s="1232"/>
      <c r="W21" s="632" t="s">
        <v>634</v>
      </c>
      <c r="Y21" s="831"/>
      <c r="Z21" s="831" t="str">
        <f t="shared" si="0"/>
        <v xml:space="preserve">Источник тепловой энергии  </v>
      </c>
      <c r="AA21" s="831"/>
      <c r="AB21" s="831"/>
      <c r="AC21" s="831"/>
      <c r="AI21" s="1009"/>
      <c r="AJ21" s="1009"/>
    </row>
    <row r="22" spans="1:36" ht="101.25">
      <c r="A22" s="1231"/>
      <c r="B22" s="1231"/>
      <c r="C22" s="1231"/>
      <c r="D22" s="1231"/>
      <c r="E22" s="1231">
        <v>1</v>
      </c>
      <c r="F22" s="1027"/>
      <c r="G22" s="1027"/>
      <c r="H22" s="1016">
        <v>1</v>
      </c>
      <c r="I22" s="1231">
        <v>1</v>
      </c>
      <c r="J22" s="1027"/>
      <c r="K22" s="967"/>
      <c r="L22" s="1031"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1"/>
      <c r="B23" s="1231"/>
      <c r="C23" s="1231"/>
      <c r="D23" s="1231"/>
      <c r="E23" s="1231"/>
      <c r="F23" s="1231">
        <v>1</v>
      </c>
      <c r="G23" s="1016"/>
      <c r="H23" s="1016"/>
      <c r="I23" s="1231"/>
      <c r="J23" s="1231">
        <v>1</v>
      </c>
      <c r="K23" s="968"/>
      <c r="L23" s="1031"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831"/>
      <c r="Z23" s="831" t="str">
        <f t="shared" si="0"/>
        <v>Группа потребителей</v>
      </c>
      <c r="AA23" s="831"/>
      <c r="AB23" s="831"/>
      <c r="AC23" s="831"/>
      <c r="AI23" s="1009"/>
      <c r="AJ23" s="1009"/>
    </row>
    <row r="24" spans="1:36" ht="189" customHeight="1">
      <c r="A24" s="1231"/>
      <c r="B24" s="1231"/>
      <c r="C24" s="1231"/>
      <c r="D24" s="1231"/>
      <c r="E24" s="1231"/>
      <c r="F24" s="1231"/>
      <c r="G24" s="1016">
        <v>1</v>
      </c>
      <c r="H24" s="1016"/>
      <c r="I24" s="1231"/>
      <c r="J24" s="1231"/>
      <c r="K24" s="968">
        <v>1</v>
      </c>
      <c r="L24" s="1031" t="str">
        <f>mergeValue(A24) &amp;"."&amp; mergeValue(B24)&amp;"."&amp; mergeValue(C24)&amp;"."&amp; mergeValue(D24)&amp;"."&amp; mergeValue(E24)&amp;"."&amp; mergeValue(F24)&amp;"."&amp; mergeValue(G24)</f>
        <v>1.1.1.1.1.1.1</v>
      </c>
      <c r="M24" s="1070"/>
      <c r="N24" s="648"/>
      <c r="O24" s="765"/>
      <c r="P24" s="765"/>
      <c r="Q24" s="1095"/>
      <c r="R24" s="1226"/>
      <c r="S24" s="1227" t="s">
        <v>84</v>
      </c>
      <c r="T24" s="1226"/>
      <c r="U24" s="1227" t="s">
        <v>85</v>
      </c>
      <c r="V24" s="765"/>
      <c r="W24" s="1202" t="s">
        <v>655</v>
      </c>
      <c r="X24" s="1009" t="str">
        <f>strCheckDate(O25:V25)</f>
        <v/>
      </c>
      <c r="Y24" s="831"/>
      <c r="Z24" s="831" t="str">
        <f t="shared" si="0"/>
        <v/>
      </c>
      <c r="AA24" s="831"/>
      <c r="AB24" s="831"/>
      <c r="AC24" s="831"/>
      <c r="AI24" s="1009"/>
      <c r="AJ24" s="1009"/>
    </row>
    <row r="25" spans="1:36" ht="11.25" hidden="1">
      <c r="A25" s="1231"/>
      <c r="B25" s="1231"/>
      <c r="C25" s="1231"/>
      <c r="D25" s="1231"/>
      <c r="E25" s="1231"/>
      <c r="F25" s="1231"/>
      <c r="G25" s="1016"/>
      <c r="H25" s="1016"/>
      <c r="I25" s="1231"/>
      <c r="J25" s="1231"/>
      <c r="K25" s="968"/>
      <c r="L25" s="802"/>
      <c r="M25" s="648"/>
      <c r="N25" s="648"/>
      <c r="O25" s="765"/>
      <c r="P25" s="765"/>
      <c r="Q25" s="771" t="str">
        <f>R24 &amp; "-" &amp; T24</f>
        <v>-</v>
      </c>
      <c r="R25" s="1226"/>
      <c r="S25" s="1227"/>
      <c r="T25" s="1226"/>
      <c r="U25" s="1227"/>
      <c r="V25" s="765"/>
      <c r="W25" s="1203"/>
      <c r="Y25" s="831"/>
      <c r="Z25" s="831" t="str">
        <f t="shared" si="0"/>
        <v/>
      </c>
      <c r="AA25" s="831"/>
      <c r="AB25" s="831"/>
      <c r="AC25" s="831"/>
      <c r="AI25" s="1009"/>
      <c r="AJ25" s="1009"/>
    </row>
    <row r="26" spans="1:36" ht="15" customHeight="1">
      <c r="A26" s="1231"/>
      <c r="B26" s="1231"/>
      <c r="C26" s="1231"/>
      <c r="D26" s="1231"/>
      <c r="E26" s="1231"/>
      <c r="F26" s="1231"/>
      <c r="G26" s="1027"/>
      <c r="H26" s="1016"/>
      <c r="I26" s="1231"/>
      <c r="J26" s="1231"/>
      <c r="K26" s="967"/>
      <c r="L26" s="690"/>
      <c r="M26" s="559" t="s">
        <v>25</v>
      </c>
      <c r="N26" s="1007"/>
      <c r="O26" s="1007"/>
      <c r="P26" s="1007"/>
      <c r="Q26" s="1007"/>
      <c r="R26" s="1007"/>
      <c r="S26" s="1007"/>
      <c r="T26" s="1007"/>
      <c r="U26" s="1007"/>
      <c r="V26" s="764"/>
      <c r="W26" s="1204"/>
      <c r="Y26" s="831"/>
      <c r="Z26" s="831" t="str">
        <f t="shared" si="0"/>
        <v>Добавить вид теплоносителя (параметры теплоносителя)</v>
      </c>
      <c r="AA26" s="831"/>
      <c r="AB26" s="831"/>
      <c r="AC26" s="831"/>
      <c r="AI26" s="1009"/>
      <c r="AJ26" s="1009"/>
    </row>
    <row r="27" spans="1:36" ht="15" customHeight="1">
      <c r="A27" s="1231"/>
      <c r="B27" s="1231"/>
      <c r="C27" s="1231"/>
      <c r="D27" s="1231"/>
      <c r="E27" s="1231"/>
      <c r="F27" s="1027"/>
      <c r="G27" s="1027"/>
      <c r="H27" s="1016"/>
      <c r="I27" s="123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1"/>
      <c r="B28" s="1231"/>
      <c r="C28" s="1231"/>
      <c r="D28" s="123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1"/>
      <c r="B29" s="1231"/>
      <c r="C29" s="123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1"/>
      <c r="B30" s="123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04.04.2023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8" t="s">
        <v>631</v>
      </c>
      <c r="M5" s="1228"/>
      <c r="N5" s="1228"/>
      <c r="O5" s="1228"/>
      <c r="P5" s="1228"/>
      <c r="Q5" s="1228"/>
      <c r="R5" s="1228"/>
      <c r="S5" s="1228"/>
      <c r="T5" s="122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5" t="str">
        <f>IF(datePr_ch="",IF(datePr="","",datePr),datePr_ch)</f>
        <v>30.03.2023</v>
      </c>
      <c r="P10" s="1205"/>
      <c r="Q10" s="1205"/>
      <c r="R10" s="1205"/>
      <c r="S10" s="1205"/>
      <c r="T10" s="120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5" t="str">
        <f>IF(numberPr_ch="",IF(numberPr="","",numberPr),numberPr_ch)</f>
        <v>19/2</v>
      </c>
      <c r="P11" s="1205"/>
      <c r="Q11" s="1205"/>
      <c r="R11" s="1205"/>
      <c r="S11" s="1205"/>
      <c r="T11" s="120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9"/>
      <c r="M13" s="122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6"/>
      <c r="P14" s="1206"/>
      <c r="Q14" s="1206"/>
      <c r="R14" s="1206"/>
      <c r="S14" s="1206"/>
      <c r="T14" s="1206"/>
      <c r="U14" s="120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12" t="s">
        <v>92</v>
      </c>
      <c r="M16" s="1212" t="s">
        <v>639</v>
      </c>
      <c r="N16" s="663"/>
      <c r="O16" s="1213" t="s">
        <v>641</v>
      </c>
      <c r="P16" s="1214"/>
      <c r="Q16" s="1214"/>
      <c r="R16" s="1214"/>
      <c r="S16" s="1214"/>
      <c r="T16" s="1215"/>
      <c r="U16" s="1223" t="s">
        <v>341</v>
      </c>
      <c r="V16" s="1209" t="s">
        <v>275</v>
      </c>
      <c r="W16" s="1157"/>
    </row>
    <row r="17" spans="1:36" ht="14.25" customHeight="1">
      <c r="J17" s="531"/>
      <c r="K17" s="531"/>
      <c r="L17" s="1212"/>
      <c r="M17" s="1212"/>
      <c r="N17" s="664"/>
      <c r="O17" s="1218" t="s">
        <v>605</v>
      </c>
      <c r="P17" s="1216" t="s">
        <v>271</v>
      </c>
      <c r="Q17" s="1217"/>
      <c r="R17" s="1220" t="s">
        <v>654</v>
      </c>
      <c r="S17" s="1221"/>
      <c r="T17" s="1222"/>
      <c r="U17" s="1224"/>
      <c r="V17" s="1210"/>
      <c r="W17" s="1157"/>
    </row>
    <row r="18" spans="1:36" ht="33.75" customHeight="1">
      <c r="J18" s="531"/>
      <c r="K18" s="531"/>
      <c r="L18" s="1212"/>
      <c r="M18" s="1212"/>
      <c r="N18" s="665"/>
      <c r="O18" s="1219"/>
      <c r="P18" s="537" t="s">
        <v>606</v>
      </c>
      <c r="Q18" s="537" t="s">
        <v>6</v>
      </c>
      <c r="R18" s="538" t="s">
        <v>274</v>
      </c>
      <c r="S18" s="1207" t="s">
        <v>273</v>
      </c>
      <c r="T18" s="1208"/>
      <c r="U18" s="1225"/>
      <c r="V18" s="121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0">
        <f ca="1">OFFSET(S19,0,-1)+1</f>
        <v>7</v>
      </c>
      <c r="T19" s="1230"/>
      <c r="U19" s="650">
        <f ca="1">OFFSET(U19,0,-2)+1</f>
        <v>8</v>
      </c>
      <c r="V19" s="651">
        <f ca="1">OFFSET(V19,0,-1)</f>
        <v>8</v>
      </c>
      <c r="W19" s="650">
        <f ca="1">OFFSET(W19,0,-1)+1</f>
        <v>9</v>
      </c>
    </row>
    <row r="20" spans="1:36" ht="22.5">
      <c r="A20" s="1231">
        <v>1</v>
      </c>
      <c r="B20" s="885"/>
      <c r="C20" s="885"/>
      <c r="D20" s="885"/>
      <c r="E20" s="886"/>
      <c r="F20" s="887"/>
      <c r="G20" s="887"/>
      <c r="H20" s="887"/>
      <c r="I20" s="888"/>
      <c r="J20" s="883"/>
      <c r="K20" s="890"/>
      <c r="L20" s="595">
        <f>mergeValue(A20)</f>
        <v>1</v>
      </c>
      <c r="M20" s="643" t="s">
        <v>20</v>
      </c>
      <c r="N20" s="648"/>
      <c r="O20" s="1232"/>
      <c r="P20" s="1232"/>
      <c r="Q20" s="1232"/>
      <c r="R20" s="1232"/>
      <c r="S20" s="1232"/>
      <c r="T20" s="1232"/>
      <c r="U20" s="1232"/>
      <c r="V20" s="1232"/>
      <c r="W20" s="632" t="s">
        <v>476</v>
      </c>
      <c r="Y20" s="591"/>
      <c r="Z20" s="591" t="str">
        <f t="shared" ref="Z20:Z33" si="0">IF(M20="","",M20 )</f>
        <v>Наименование тарифа</v>
      </c>
      <c r="AA20" s="591"/>
      <c r="AB20" s="591"/>
      <c r="AC20" s="591"/>
      <c r="AI20" s="587"/>
      <c r="AJ20" s="587"/>
    </row>
    <row r="21" spans="1:36" ht="22.5">
      <c r="A21" s="1231"/>
      <c r="B21" s="1231">
        <v>1</v>
      </c>
      <c r="C21" s="885"/>
      <c r="D21" s="885"/>
      <c r="E21" s="887"/>
      <c r="F21" s="887"/>
      <c r="G21" s="887"/>
      <c r="H21" s="887"/>
      <c r="I21" s="882"/>
      <c r="J21" s="881"/>
      <c r="K21" s="884"/>
      <c r="L21" s="595" t="str">
        <f>mergeValue(A21) &amp;"."&amp; mergeValue(B21)</f>
        <v>1.1</v>
      </c>
      <c r="M21" s="548" t="s">
        <v>16</v>
      </c>
      <c r="N21" s="648"/>
      <c r="O21" s="1232"/>
      <c r="P21" s="1232"/>
      <c r="Q21" s="1232"/>
      <c r="R21" s="1232"/>
      <c r="S21" s="1232"/>
      <c r="T21" s="1232"/>
      <c r="U21" s="1232"/>
      <c r="V21" s="1232"/>
      <c r="W21" s="632" t="s">
        <v>477</v>
      </c>
      <c r="Y21" s="591"/>
      <c r="Z21" s="591" t="str">
        <f t="shared" si="0"/>
        <v>Территория действия тарифа</v>
      </c>
      <c r="AA21" s="591"/>
      <c r="AB21" s="591"/>
      <c r="AC21" s="591"/>
      <c r="AI21" s="587"/>
      <c r="AJ21" s="587"/>
    </row>
    <row r="22" spans="1:36" ht="22.5">
      <c r="A22" s="1231"/>
      <c r="B22" s="1231"/>
      <c r="C22" s="1231">
        <v>1</v>
      </c>
      <c r="D22" s="885"/>
      <c r="E22" s="887"/>
      <c r="F22" s="887"/>
      <c r="G22" s="887"/>
      <c r="H22" s="887"/>
      <c r="I22" s="889"/>
      <c r="J22" s="881"/>
      <c r="K22" s="884"/>
      <c r="L22" s="595" t="str">
        <f>mergeValue(A22) &amp;"."&amp; mergeValue(B22)&amp;"."&amp; mergeValue(C22)</f>
        <v>1.1.1</v>
      </c>
      <c r="M22" s="549" t="s">
        <v>7</v>
      </c>
      <c r="N22" s="648"/>
      <c r="O22" s="1232"/>
      <c r="P22" s="1232"/>
      <c r="Q22" s="1232"/>
      <c r="R22" s="1232"/>
      <c r="S22" s="1232"/>
      <c r="T22" s="1232"/>
      <c r="U22" s="1232"/>
      <c r="V22" s="1232"/>
      <c r="W22" s="632" t="s">
        <v>633</v>
      </c>
      <c r="Y22" s="591"/>
      <c r="Z22" s="591" t="str">
        <f t="shared" si="0"/>
        <v xml:space="preserve">Наименование системы теплоснабжения </v>
      </c>
      <c r="AA22" s="591"/>
      <c r="AB22" s="591"/>
      <c r="AC22" s="591"/>
      <c r="AI22" s="587"/>
      <c r="AJ22" s="587"/>
    </row>
    <row r="23" spans="1:36" ht="22.5">
      <c r="A23" s="1231"/>
      <c r="B23" s="1231"/>
      <c r="C23" s="1231"/>
      <c r="D23" s="1231">
        <v>1</v>
      </c>
      <c r="E23" s="887"/>
      <c r="F23" s="887"/>
      <c r="G23" s="887"/>
      <c r="H23" s="887"/>
      <c r="I23" s="889"/>
      <c r="J23" s="881"/>
      <c r="K23" s="884"/>
      <c r="L23" s="595" t="str">
        <f>mergeValue(A23) &amp;"."&amp; mergeValue(B23)&amp;"."&amp; mergeValue(C23)&amp;"."&amp; mergeValue(D23)</f>
        <v>1.1.1.1</v>
      </c>
      <c r="M23" s="550" t="s">
        <v>22</v>
      </c>
      <c r="N23" s="648"/>
      <c r="O23" s="1232"/>
      <c r="P23" s="1232"/>
      <c r="Q23" s="1232"/>
      <c r="R23" s="1232"/>
      <c r="S23" s="1232"/>
      <c r="T23" s="1232"/>
      <c r="U23" s="1232"/>
      <c r="V23" s="1232"/>
      <c r="W23" s="632" t="s">
        <v>634</v>
      </c>
      <c r="Y23" s="591"/>
      <c r="Z23" s="591" t="str">
        <f t="shared" si="0"/>
        <v xml:space="preserve">Источник тепловой энергии  </v>
      </c>
      <c r="AA23" s="591"/>
      <c r="AB23" s="591"/>
      <c r="AC23" s="591"/>
      <c r="AI23" s="587"/>
      <c r="AJ23" s="587"/>
    </row>
    <row r="24" spans="1:36" ht="101.25">
      <c r="A24" s="1231"/>
      <c r="B24" s="1231"/>
      <c r="C24" s="1231"/>
      <c r="D24" s="1231"/>
      <c r="E24" s="1231">
        <v>1</v>
      </c>
      <c r="F24" s="887"/>
      <c r="G24" s="887"/>
      <c r="H24" s="885">
        <v>1</v>
      </c>
      <c r="I24" s="1231">
        <v>1</v>
      </c>
      <c r="J24" s="887"/>
      <c r="K24" s="892"/>
      <c r="L24" s="595"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1"/>
      <c r="B25" s="1231"/>
      <c r="C25" s="1231"/>
      <c r="D25" s="1231"/>
      <c r="E25" s="1231"/>
      <c r="F25" s="1231">
        <v>1</v>
      </c>
      <c r="G25" s="885"/>
      <c r="H25" s="885"/>
      <c r="I25" s="1231"/>
      <c r="J25" s="1231">
        <v>1</v>
      </c>
      <c r="K25" s="893"/>
      <c r="L25" s="595" t="str">
        <f>mergeValue(A25) &amp;"."&amp; mergeValue(B25)&amp;"."&amp; mergeValue(C25)&amp;"."&amp; mergeValue(D25)&amp;"."&amp; mergeValue(E25)&amp;"."&amp; mergeValue(F25)</f>
        <v>1.1.1.1.1.1</v>
      </c>
      <c r="M25" s="557" t="s">
        <v>10</v>
      </c>
      <c r="N25" s="648"/>
      <c r="O25" s="1234"/>
      <c r="P25" s="1235"/>
      <c r="Q25" s="1235"/>
      <c r="R25" s="1235"/>
      <c r="S25" s="1235"/>
      <c r="T25" s="1235"/>
      <c r="U25" s="1235"/>
      <c r="V25" s="1236"/>
      <c r="W25" s="632" t="s">
        <v>636</v>
      </c>
      <c r="Y25" s="591"/>
      <c r="Z25" s="591" t="str">
        <f t="shared" si="0"/>
        <v>Группа потребителей</v>
      </c>
      <c r="AA25" s="591"/>
      <c r="AB25" s="591"/>
      <c r="AC25" s="591"/>
      <c r="AI25" s="587"/>
      <c r="AJ25" s="587"/>
    </row>
    <row r="26" spans="1:36" ht="189" customHeight="1">
      <c r="A26" s="1231"/>
      <c r="B26" s="1231"/>
      <c r="C26" s="1231"/>
      <c r="D26" s="1231"/>
      <c r="E26" s="1231"/>
      <c r="F26" s="1231"/>
      <c r="G26" s="885">
        <v>1</v>
      </c>
      <c r="H26" s="885"/>
      <c r="I26" s="1231"/>
      <c r="J26" s="1231"/>
      <c r="K26" s="893">
        <v>1</v>
      </c>
      <c r="L26" s="595" t="str">
        <f>mergeValue(A26) &amp;"."&amp; mergeValue(B26)&amp;"."&amp; mergeValue(C26)&amp;"."&amp; mergeValue(D26)&amp;"."&amp; mergeValue(E26)&amp;"."&amp; mergeValue(F26)&amp;"."&amp; mergeValue(G26)</f>
        <v>1.1.1.1.1.1.1</v>
      </c>
      <c r="M26" s="1070"/>
      <c r="N26" s="648"/>
      <c r="O26" s="564"/>
      <c r="P26" s="564"/>
      <c r="Q26" s="1095"/>
      <c r="R26" s="1226"/>
      <c r="S26" s="1227" t="s">
        <v>84</v>
      </c>
      <c r="T26" s="1226"/>
      <c r="U26" s="1227" t="s">
        <v>85</v>
      </c>
      <c r="V26" s="564"/>
      <c r="W26" s="1202" t="s">
        <v>655</v>
      </c>
      <c r="X26" s="587" t="str">
        <f>strCheckDate(O27:V27)</f>
        <v/>
      </c>
      <c r="Y26" s="591"/>
      <c r="Z26" s="591" t="str">
        <f t="shared" si="0"/>
        <v/>
      </c>
      <c r="AA26" s="591"/>
      <c r="AB26" s="591"/>
      <c r="AC26" s="591"/>
      <c r="AI26" s="587"/>
      <c r="AJ26" s="587"/>
    </row>
    <row r="27" spans="1:36" ht="11.25" hidden="1">
      <c r="A27" s="1231"/>
      <c r="B27" s="1231"/>
      <c r="C27" s="1231"/>
      <c r="D27" s="1231"/>
      <c r="E27" s="1231"/>
      <c r="F27" s="1231"/>
      <c r="G27" s="885"/>
      <c r="H27" s="885"/>
      <c r="I27" s="1231"/>
      <c r="J27" s="1231"/>
      <c r="K27" s="893"/>
      <c r="L27" s="602"/>
      <c r="M27" s="648"/>
      <c r="N27" s="648"/>
      <c r="O27" s="564"/>
      <c r="P27" s="564"/>
      <c r="Q27" s="586" t="str">
        <f>R26 &amp; "-" &amp; T26</f>
        <v>-</v>
      </c>
      <c r="R27" s="1226"/>
      <c r="S27" s="1227"/>
      <c r="T27" s="1226"/>
      <c r="U27" s="1227"/>
      <c r="V27" s="564"/>
      <c r="W27" s="1203"/>
      <c r="Y27" s="591"/>
      <c r="Z27" s="591" t="str">
        <f t="shared" si="0"/>
        <v/>
      </c>
      <c r="AA27" s="591"/>
      <c r="AB27" s="591"/>
      <c r="AC27" s="591"/>
      <c r="AI27" s="587"/>
      <c r="AJ27" s="587"/>
    </row>
    <row r="28" spans="1:36" ht="15" customHeight="1">
      <c r="A28" s="1231"/>
      <c r="B28" s="1231"/>
      <c r="C28" s="1231"/>
      <c r="D28" s="1231"/>
      <c r="E28" s="1231"/>
      <c r="F28" s="1231"/>
      <c r="G28" s="887"/>
      <c r="H28" s="885"/>
      <c r="I28" s="1231"/>
      <c r="J28" s="1231"/>
      <c r="K28" s="892"/>
      <c r="L28" s="540"/>
      <c r="M28" s="559" t="s">
        <v>25</v>
      </c>
      <c r="N28" s="566"/>
      <c r="O28" s="566"/>
      <c r="P28" s="566"/>
      <c r="Q28" s="566"/>
      <c r="R28" s="566"/>
      <c r="S28" s="566"/>
      <c r="T28" s="566"/>
      <c r="U28" s="566"/>
      <c r="V28" s="562"/>
      <c r="W28" s="1204"/>
      <c r="Y28" s="591"/>
      <c r="Z28" s="591" t="str">
        <f t="shared" si="0"/>
        <v>Добавить вид теплоносителя (параметры теплоносителя)</v>
      </c>
      <c r="AA28" s="591"/>
      <c r="AB28" s="591"/>
      <c r="AC28" s="591"/>
      <c r="AI28" s="587"/>
      <c r="AJ28" s="587"/>
    </row>
    <row r="29" spans="1:36" ht="15" customHeight="1">
      <c r="A29" s="1231"/>
      <c r="B29" s="1231"/>
      <c r="C29" s="1231"/>
      <c r="D29" s="1231"/>
      <c r="E29" s="1231"/>
      <c r="F29" s="887"/>
      <c r="G29" s="887"/>
      <c r="H29" s="885"/>
      <c r="I29" s="123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1"/>
      <c r="B30" s="1231"/>
      <c r="C30" s="1231"/>
      <c r="D30" s="123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1"/>
      <c r="B31" s="1231"/>
      <c r="C31" s="123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1"/>
      <c r="B32" s="123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7" t="s">
        <v>454</v>
      </c>
      <c r="G4" s="1157"/>
      <c r="H4" s="1157"/>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04.04.2023</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8" t="s">
        <v>631</v>
      </c>
      <c r="M5" s="1228"/>
      <c r="N5" s="1228"/>
      <c r="O5" s="1228"/>
      <c r="P5" s="1228"/>
      <c r="Q5" s="1228"/>
      <c r="R5" s="1228"/>
      <c r="S5" s="1228"/>
      <c r="T5" s="1228"/>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5" t="str">
        <f>IF(datePr_ch="",IF(datePr="","",datePr),datePr_ch)</f>
        <v>30.03.2023</v>
      </c>
      <c r="P10" s="1205"/>
      <c r="Q10" s="1205"/>
      <c r="R10" s="1205"/>
      <c r="S10" s="1205"/>
      <c r="T10" s="120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5" t="str">
        <f>IF(numberPr_ch="",IF(numberPr="","",numberPr),numberPr_ch)</f>
        <v>19/2</v>
      </c>
      <c r="P11" s="1205"/>
      <c r="Q11" s="1205"/>
      <c r="R11" s="1205"/>
      <c r="S11" s="1205"/>
      <c r="T11" s="120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9"/>
      <c r="M13" s="122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6"/>
      <c r="P14" s="1206"/>
      <c r="Q14" s="1206"/>
      <c r="R14" s="1206"/>
      <c r="S14" s="1206"/>
      <c r="T14" s="1206"/>
      <c r="U14" s="120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12" t="s">
        <v>92</v>
      </c>
      <c r="M16" s="1212" t="s">
        <v>639</v>
      </c>
      <c r="N16" s="663"/>
      <c r="O16" s="1213" t="s">
        <v>641</v>
      </c>
      <c r="P16" s="1214"/>
      <c r="Q16" s="1214"/>
      <c r="R16" s="1214"/>
      <c r="S16" s="1214"/>
      <c r="T16" s="1215"/>
      <c r="U16" s="1223" t="s">
        <v>341</v>
      </c>
      <c r="V16" s="1209" t="s">
        <v>275</v>
      </c>
      <c r="W16" s="1157"/>
    </row>
    <row r="17" spans="1:36" ht="14.25" customHeight="1">
      <c r="J17" s="688"/>
      <c r="K17" s="688"/>
      <c r="L17" s="1212"/>
      <c r="M17" s="1212"/>
      <c r="N17" s="664"/>
      <c r="O17" s="1218" t="s">
        <v>605</v>
      </c>
      <c r="P17" s="1216" t="s">
        <v>271</v>
      </c>
      <c r="Q17" s="1217"/>
      <c r="R17" s="1220" t="s">
        <v>654</v>
      </c>
      <c r="S17" s="1221"/>
      <c r="T17" s="1222"/>
      <c r="U17" s="1224"/>
      <c r="V17" s="1210"/>
      <c r="W17" s="1157"/>
    </row>
    <row r="18" spans="1:36" ht="33.75" customHeight="1">
      <c r="J18" s="688"/>
      <c r="K18" s="688"/>
      <c r="L18" s="1212"/>
      <c r="M18" s="1212"/>
      <c r="N18" s="665"/>
      <c r="O18" s="1219"/>
      <c r="P18" s="758" t="s">
        <v>606</v>
      </c>
      <c r="Q18" s="758" t="s">
        <v>6</v>
      </c>
      <c r="R18" s="782" t="s">
        <v>274</v>
      </c>
      <c r="S18" s="1207" t="s">
        <v>273</v>
      </c>
      <c r="T18" s="1208"/>
      <c r="U18" s="1225"/>
      <c r="V18" s="121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0">
        <f ca="1">OFFSET(S19,0,-1)+1</f>
        <v>7</v>
      </c>
      <c r="T19" s="1230"/>
      <c r="U19" s="780">
        <f ca="1">OFFSET(U19,0,-2)+1</f>
        <v>8</v>
      </c>
      <c r="V19" s="651">
        <f ca="1">OFFSET(V19,0,-1)</f>
        <v>8</v>
      </c>
      <c r="W19" s="780">
        <f ca="1">OFFSET(W19,0,-1)+1</f>
        <v>9</v>
      </c>
    </row>
    <row r="20" spans="1:36" ht="22.5">
      <c r="A20" s="1231">
        <v>1</v>
      </c>
      <c r="B20" s="885"/>
      <c r="C20" s="885"/>
      <c r="D20" s="885"/>
      <c r="E20" s="886"/>
      <c r="F20" s="887"/>
      <c r="G20" s="887"/>
      <c r="H20" s="887"/>
      <c r="I20" s="888"/>
      <c r="J20" s="883"/>
      <c r="K20" s="890"/>
      <c r="L20" s="783">
        <f>mergeValue(A20)</f>
        <v>1</v>
      </c>
      <c r="M20" s="643" t="s">
        <v>20</v>
      </c>
      <c r="N20" s="648"/>
      <c r="O20" s="1232"/>
      <c r="P20" s="1232"/>
      <c r="Q20" s="1232"/>
      <c r="R20" s="1232"/>
      <c r="S20" s="1232"/>
      <c r="T20" s="1232"/>
      <c r="U20" s="1232"/>
      <c r="V20" s="1232"/>
      <c r="W20" s="632" t="s">
        <v>476</v>
      </c>
      <c r="Y20" s="831"/>
      <c r="Z20" s="831" t="str">
        <f t="shared" ref="Z20:Z33" si="0">IF(M20="","",M20 )</f>
        <v>Наименование тарифа</v>
      </c>
      <c r="AA20" s="831"/>
      <c r="AB20" s="831"/>
      <c r="AC20" s="831"/>
      <c r="AI20" s="810"/>
      <c r="AJ20" s="810"/>
    </row>
    <row r="21" spans="1:36" ht="22.5">
      <c r="A21" s="1231"/>
      <c r="B21" s="1231">
        <v>1</v>
      </c>
      <c r="C21" s="885"/>
      <c r="D21" s="885"/>
      <c r="E21" s="887"/>
      <c r="F21" s="887"/>
      <c r="G21" s="887"/>
      <c r="H21" s="887"/>
      <c r="I21" s="882"/>
      <c r="J21" s="881"/>
      <c r="K21" s="884"/>
      <c r="L21" s="783" t="str">
        <f>mergeValue(A21) &amp;"."&amp; mergeValue(B21)</f>
        <v>1.1</v>
      </c>
      <c r="M21" s="694" t="s">
        <v>16</v>
      </c>
      <c r="N21" s="648"/>
      <c r="O21" s="1232"/>
      <c r="P21" s="1232"/>
      <c r="Q21" s="1232"/>
      <c r="R21" s="1232"/>
      <c r="S21" s="1232"/>
      <c r="T21" s="1232"/>
      <c r="U21" s="1232"/>
      <c r="V21" s="1232"/>
      <c r="W21" s="632" t="s">
        <v>477</v>
      </c>
      <c r="Y21" s="831"/>
      <c r="Z21" s="831" t="str">
        <f t="shared" si="0"/>
        <v>Территория действия тарифа</v>
      </c>
      <c r="AA21" s="831"/>
      <c r="AB21" s="831"/>
      <c r="AC21" s="831"/>
      <c r="AI21" s="810"/>
      <c r="AJ21" s="810"/>
    </row>
    <row r="22" spans="1:36" ht="22.5">
      <c r="A22" s="1231"/>
      <c r="B22" s="1231"/>
      <c r="C22" s="1231">
        <v>1</v>
      </c>
      <c r="D22" s="885"/>
      <c r="E22" s="887"/>
      <c r="F22" s="887"/>
      <c r="G22" s="887"/>
      <c r="H22" s="887"/>
      <c r="I22" s="889"/>
      <c r="J22" s="881"/>
      <c r="K22" s="884"/>
      <c r="L22" s="783" t="str">
        <f>mergeValue(A22) &amp;"."&amp; mergeValue(B22)&amp;"."&amp; mergeValue(C22)</f>
        <v>1.1.1</v>
      </c>
      <c r="M22" s="695" t="s">
        <v>7</v>
      </c>
      <c r="N22" s="648"/>
      <c r="O22" s="1232"/>
      <c r="P22" s="1232"/>
      <c r="Q22" s="1232"/>
      <c r="R22" s="1232"/>
      <c r="S22" s="1232"/>
      <c r="T22" s="1232"/>
      <c r="U22" s="1232"/>
      <c r="V22" s="1232"/>
      <c r="W22" s="632" t="s">
        <v>633</v>
      </c>
      <c r="Y22" s="831"/>
      <c r="Z22" s="831" t="str">
        <f t="shared" si="0"/>
        <v xml:space="preserve">Наименование системы теплоснабжения </v>
      </c>
      <c r="AA22" s="831"/>
      <c r="AB22" s="831"/>
      <c r="AC22" s="831"/>
      <c r="AI22" s="810"/>
      <c r="AJ22" s="810"/>
    </row>
    <row r="23" spans="1:36" ht="22.5">
      <c r="A23" s="1231"/>
      <c r="B23" s="1231"/>
      <c r="C23" s="1231"/>
      <c r="D23" s="1231">
        <v>1</v>
      </c>
      <c r="E23" s="887"/>
      <c r="F23" s="887"/>
      <c r="G23" s="887"/>
      <c r="H23" s="887"/>
      <c r="I23" s="889"/>
      <c r="J23" s="881"/>
      <c r="K23" s="884"/>
      <c r="L23" s="783" t="str">
        <f>mergeValue(A23) &amp;"."&amp; mergeValue(B23)&amp;"."&amp; mergeValue(C23)&amp;"."&amp; mergeValue(D23)</f>
        <v>1.1.1.1</v>
      </c>
      <c r="M23" s="696" t="s">
        <v>22</v>
      </c>
      <c r="N23" s="648"/>
      <c r="O23" s="1232"/>
      <c r="P23" s="1232"/>
      <c r="Q23" s="1232"/>
      <c r="R23" s="1232"/>
      <c r="S23" s="1232"/>
      <c r="T23" s="1232"/>
      <c r="U23" s="1232"/>
      <c r="V23" s="1232"/>
      <c r="W23" s="632" t="s">
        <v>634</v>
      </c>
      <c r="Y23" s="831"/>
      <c r="Z23" s="831" t="str">
        <f t="shared" si="0"/>
        <v xml:space="preserve">Источник тепловой энергии  </v>
      </c>
      <c r="AA23" s="831"/>
      <c r="AB23" s="831"/>
      <c r="AC23" s="831"/>
      <c r="AI23" s="810"/>
      <c r="AJ23" s="810"/>
    </row>
    <row r="24" spans="1:36" ht="101.25">
      <c r="A24" s="1231"/>
      <c r="B24" s="1231"/>
      <c r="C24" s="1231"/>
      <c r="D24" s="1231"/>
      <c r="E24" s="1231">
        <v>1</v>
      </c>
      <c r="F24" s="887"/>
      <c r="G24" s="887"/>
      <c r="H24" s="885">
        <v>1</v>
      </c>
      <c r="I24" s="1231">
        <v>1</v>
      </c>
      <c r="J24" s="887"/>
      <c r="K24" s="892"/>
      <c r="L24" s="783"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1"/>
      <c r="B25" s="1231"/>
      <c r="C25" s="1231"/>
      <c r="D25" s="1231"/>
      <c r="E25" s="1231"/>
      <c r="F25" s="1231">
        <v>1</v>
      </c>
      <c r="G25" s="885"/>
      <c r="H25" s="885"/>
      <c r="I25" s="1231"/>
      <c r="J25" s="1231">
        <v>1</v>
      </c>
      <c r="K25" s="893"/>
      <c r="L25" s="783" t="str">
        <f>mergeValue(A25) &amp;"."&amp; mergeValue(B25)&amp;"."&amp; mergeValue(C25)&amp;"."&amp; mergeValue(D25)&amp;"."&amp; mergeValue(E25)&amp;"."&amp; mergeValue(F25)</f>
        <v>1.1.1.1.1.1</v>
      </c>
      <c r="M25" s="557" t="s">
        <v>10</v>
      </c>
      <c r="N25" s="648"/>
      <c r="O25" s="1233"/>
      <c r="P25" s="1233"/>
      <c r="Q25" s="1233"/>
      <c r="R25" s="1233"/>
      <c r="S25" s="1233"/>
      <c r="T25" s="1233"/>
      <c r="U25" s="1233"/>
      <c r="V25" s="1233"/>
      <c r="W25" s="632" t="s">
        <v>636</v>
      </c>
      <c r="Y25" s="831"/>
      <c r="Z25" s="831" t="str">
        <f t="shared" si="0"/>
        <v>Группа потребителей</v>
      </c>
      <c r="AA25" s="831"/>
      <c r="AB25" s="831"/>
      <c r="AC25" s="831"/>
      <c r="AI25" s="810"/>
      <c r="AJ25" s="810"/>
    </row>
    <row r="26" spans="1:36" ht="189" customHeight="1">
      <c r="A26" s="1231"/>
      <c r="B26" s="1231"/>
      <c r="C26" s="1231"/>
      <c r="D26" s="1231"/>
      <c r="E26" s="1231"/>
      <c r="F26" s="1231"/>
      <c r="G26" s="885">
        <v>1</v>
      </c>
      <c r="H26" s="885"/>
      <c r="I26" s="1231"/>
      <c r="J26" s="1231"/>
      <c r="K26" s="893">
        <v>1</v>
      </c>
      <c r="L26" s="783" t="str">
        <f>mergeValue(A26) &amp;"."&amp; mergeValue(B26)&amp;"."&amp; mergeValue(C26)&amp;"."&amp; mergeValue(D26)&amp;"."&amp; mergeValue(E26)&amp;"."&amp; mergeValue(F26)&amp;"."&amp; mergeValue(G26)</f>
        <v>1.1.1.1.1.1.1</v>
      </c>
      <c r="M26" s="1070"/>
      <c r="N26" s="648"/>
      <c r="O26" s="765"/>
      <c r="P26" s="765"/>
      <c r="Q26" s="1095"/>
      <c r="R26" s="1226"/>
      <c r="S26" s="1227" t="s">
        <v>84</v>
      </c>
      <c r="T26" s="1226"/>
      <c r="U26" s="1227" t="s">
        <v>85</v>
      </c>
      <c r="V26" s="765"/>
      <c r="W26" s="1202" t="s">
        <v>655</v>
      </c>
      <c r="X26" s="810" t="str">
        <f>strCheckDate(O27:V27)</f>
        <v/>
      </c>
      <c r="Y26" s="831"/>
      <c r="Z26" s="831" t="str">
        <f t="shared" si="0"/>
        <v/>
      </c>
      <c r="AA26" s="831"/>
      <c r="AB26" s="831"/>
      <c r="AC26" s="831"/>
      <c r="AI26" s="810"/>
      <c r="AJ26" s="810"/>
    </row>
    <row r="27" spans="1:36" ht="11.25" hidden="1">
      <c r="A27" s="1231"/>
      <c r="B27" s="1231"/>
      <c r="C27" s="1231"/>
      <c r="D27" s="1231"/>
      <c r="E27" s="1231"/>
      <c r="F27" s="1231"/>
      <c r="G27" s="885"/>
      <c r="H27" s="885"/>
      <c r="I27" s="1231"/>
      <c r="J27" s="1231"/>
      <c r="K27" s="893"/>
      <c r="L27" s="802"/>
      <c r="M27" s="648"/>
      <c r="N27" s="648"/>
      <c r="O27" s="765"/>
      <c r="P27" s="765"/>
      <c r="Q27" s="771" t="str">
        <f>R26 &amp; "-" &amp; T26</f>
        <v>-</v>
      </c>
      <c r="R27" s="1226"/>
      <c r="S27" s="1227"/>
      <c r="T27" s="1226"/>
      <c r="U27" s="1227"/>
      <c r="V27" s="765"/>
      <c r="W27" s="1203"/>
      <c r="Y27" s="831"/>
      <c r="Z27" s="831" t="str">
        <f t="shared" si="0"/>
        <v/>
      </c>
      <c r="AA27" s="831"/>
      <c r="AB27" s="831"/>
      <c r="AC27" s="831"/>
      <c r="AI27" s="810"/>
      <c r="AJ27" s="810"/>
    </row>
    <row r="28" spans="1:36" ht="15" customHeight="1">
      <c r="A28" s="1231"/>
      <c r="B28" s="1231"/>
      <c r="C28" s="1231"/>
      <c r="D28" s="1231"/>
      <c r="E28" s="1231"/>
      <c r="F28" s="1231"/>
      <c r="G28" s="887"/>
      <c r="H28" s="885"/>
      <c r="I28" s="1231"/>
      <c r="J28" s="1231"/>
      <c r="K28" s="892"/>
      <c r="L28" s="690"/>
      <c r="M28" s="559" t="s">
        <v>25</v>
      </c>
      <c r="N28" s="767"/>
      <c r="O28" s="767"/>
      <c r="P28" s="767"/>
      <c r="Q28" s="767"/>
      <c r="R28" s="767"/>
      <c r="S28" s="767"/>
      <c r="T28" s="767"/>
      <c r="U28" s="767"/>
      <c r="V28" s="764"/>
      <c r="W28" s="1204"/>
      <c r="Y28" s="831"/>
      <c r="Z28" s="831" t="str">
        <f t="shared" si="0"/>
        <v>Добавить вид теплоносителя (параметры теплоносителя)</v>
      </c>
      <c r="AA28" s="831"/>
      <c r="AB28" s="831"/>
      <c r="AC28" s="831"/>
      <c r="AI28" s="810"/>
      <c r="AJ28" s="810"/>
    </row>
    <row r="29" spans="1:36" ht="15" customHeight="1">
      <c r="A29" s="1231"/>
      <c r="B29" s="1231"/>
      <c r="C29" s="1231"/>
      <c r="D29" s="1231"/>
      <c r="E29" s="1231"/>
      <c r="F29" s="887"/>
      <c r="G29" s="887"/>
      <c r="H29" s="885"/>
      <c r="I29" s="123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1"/>
      <c r="B30" s="1231"/>
      <c r="C30" s="1231"/>
      <c r="D30" s="123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1"/>
      <c r="B31" s="1231"/>
      <c r="C31" s="123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1"/>
      <c r="B32" s="123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04.04.2023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8" t="s">
        <v>631</v>
      </c>
      <c r="M5" s="1228"/>
      <c r="N5" s="1228"/>
      <c r="O5" s="1228"/>
      <c r="P5" s="1228"/>
      <c r="Q5" s="1228"/>
      <c r="R5" s="1228"/>
      <c r="S5" s="1228"/>
      <c r="T5" s="122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5" t="str">
        <f>IF(datePr_ch="",IF(datePr="","",datePr),datePr_ch)</f>
        <v>30.03.2023</v>
      </c>
      <c r="P8" s="1205"/>
      <c r="Q8" s="1205"/>
      <c r="R8" s="1205"/>
      <c r="S8" s="1205"/>
      <c r="T8" s="120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5" t="str">
        <f>IF(numberPr_ch="",IF(numberPr="","",numberPr),numberPr_ch)</f>
        <v>19/2</v>
      </c>
      <c r="P9" s="1205"/>
      <c r="Q9" s="1205"/>
      <c r="R9" s="1205"/>
      <c r="S9" s="1205"/>
      <c r="T9" s="120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5"/>
      <c r="P12" s="1245"/>
      <c r="Q12" s="1245"/>
      <c r="R12" s="1245"/>
      <c r="S12" s="1245"/>
      <c r="T12" s="1245"/>
      <c r="U12" s="1245"/>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12" t="s">
        <v>92</v>
      </c>
      <c r="M14" s="1212" t="s">
        <v>639</v>
      </c>
      <c r="N14" s="476"/>
      <c r="O14" s="1213" t="s">
        <v>641</v>
      </c>
      <c r="P14" s="1214"/>
      <c r="Q14" s="1214"/>
      <c r="R14" s="1214"/>
      <c r="S14" s="1214"/>
      <c r="T14" s="1215"/>
      <c r="U14" s="1223" t="s">
        <v>341</v>
      </c>
      <c r="V14" s="1244" t="s">
        <v>275</v>
      </c>
      <c r="W14" s="1157"/>
    </row>
    <row r="15" spans="1:33" ht="14.25" customHeight="1">
      <c r="J15" s="483"/>
      <c r="K15" s="483"/>
      <c r="L15" s="1212"/>
      <c r="M15" s="1212"/>
      <c r="N15" s="475"/>
      <c r="O15" s="1218" t="s">
        <v>640</v>
      </c>
      <c r="P15" s="657"/>
      <c r="Q15" s="657"/>
      <c r="R15" s="1221" t="s">
        <v>654</v>
      </c>
      <c r="S15" s="1221"/>
      <c r="T15" s="1222"/>
      <c r="U15" s="1224"/>
      <c r="V15" s="1244"/>
      <c r="W15" s="1157"/>
    </row>
    <row r="16" spans="1:33" ht="30.75" customHeight="1">
      <c r="J16" s="483"/>
      <c r="K16" s="483"/>
      <c r="L16" s="1212"/>
      <c r="M16" s="1212"/>
      <c r="N16" s="474"/>
      <c r="O16" s="1219"/>
      <c r="P16" s="655"/>
      <c r="Q16" s="656"/>
      <c r="R16" s="538" t="s">
        <v>274</v>
      </c>
      <c r="S16" s="1207" t="s">
        <v>273</v>
      </c>
      <c r="T16" s="1208"/>
      <c r="U16" s="1225"/>
      <c r="V16" s="1244"/>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42">
        <f ca="1">OFFSET(S17,0,-1)+1</f>
        <v>5</v>
      </c>
      <c r="T17" s="1242"/>
      <c r="U17" s="640">
        <f ca="1">OFFSET(U17,0,-2)+1</f>
        <v>6</v>
      </c>
      <c r="V17" s="641">
        <f ca="1">OFFSET(V17,0,-1)</f>
        <v>6</v>
      </c>
      <c r="W17" s="640">
        <f ca="1">OFFSET(W17,0,-1)+1</f>
        <v>7</v>
      </c>
    </row>
    <row r="18" spans="1:33" ht="22.5">
      <c r="A18" s="1231">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31"/>
      <c r="B19" s="1231">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31"/>
      <c r="B20" s="1231"/>
      <c r="C20" s="1231">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31"/>
      <c r="B21" s="1231"/>
      <c r="C21" s="1231"/>
      <c r="D21" s="1231">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31"/>
      <c r="B22" s="1231"/>
      <c r="C22" s="1231"/>
      <c r="D22" s="1231"/>
      <c r="E22" s="1231">
        <v>1</v>
      </c>
      <c r="F22" s="905"/>
      <c r="G22" s="905"/>
      <c r="H22" s="903">
        <v>1</v>
      </c>
      <c r="I22" s="1231">
        <v>1</v>
      </c>
      <c r="J22" s="905"/>
      <c r="K22" s="910"/>
      <c r="L22" s="595" t="str">
        <f>mergeValue(A22) &amp;"."&amp; mergeValue(B22)&amp;"."&amp; mergeValue(C22)&amp;"."&amp; mergeValue(D22)&amp;"."&amp; mergeValue(E22)</f>
        <v>1.1.1.1.1</v>
      </c>
      <c r="M22" s="556" t="s">
        <v>9</v>
      </c>
      <c r="N22" s="583"/>
      <c r="O22" s="1233"/>
      <c r="P22" s="1233"/>
      <c r="Q22" s="1233"/>
      <c r="R22" s="1233"/>
      <c r="S22" s="1233"/>
      <c r="T22" s="1233"/>
      <c r="U22" s="1233"/>
      <c r="V22" s="1233"/>
      <c r="W22" s="632" t="s">
        <v>638</v>
      </c>
    </row>
    <row r="23" spans="1:33" ht="90">
      <c r="A23" s="1231"/>
      <c r="B23" s="1231"/>
      <c r="C23" s="1231"/>
      <c r="D23" s="1231"/>
      <c r="E23" s="1231"/>
      <c r="F23" s="1231">
        <v>1</v>
      </c>
      <c r="G23" s="903"/>
      <c r="H23" s="903"/>
      <c r="I23" s="1231"/>
      <c r="J23" s="1231">
        <v>1</v>
      </c>
      <c r="K23" s="911"/>
      <c r="L23" s="595" t="str">
        <f>mergeValue(A23) &amp;"."&amp; mergeValue(B23)&amp;"."&amp; mergeValue(C23)&amp;"."&amp; mergeValue(D23)&amp;"."&amp; mergeValue(E23)&amp;"."&amp; mergeValue(F23)</f>
        <v>1.1.1.1.1.1</v>
      </c>
      <c r="M23" s="557" t="s">
        <v>10</v>
      </c>
      <c r="N23" s="583"/>
      <c r="O23" s="1234"/>
      <c r="P23" s="1235"/>
      <c r="Q23" s="1235"/>
      <c r="R23" s="1235"/>
      <c r="S23" s="1235"/>
      <c r="T23" s="1235"/>
      <c r="U23" s="1235"/>
      <c r="V23" s="1236"/>
      <c r="W23" s="632" t="s">
        <v>636</v>
      </c>
      <c r="Y23" s="506" t="str">
        <f>strCheckUnique(Z23:Z26)</f>
        <v/>
      </c>
      <c r="AA23" s="506" t="str">
        <f>IF(O23="","",O23 &amp; ":_")</f>
        <v/>
      </c>
    </row>
    <row r="24" spans="1:33" ht="189" customHeight="1">
      <c r="A24" s="1231"/>
      <c r="B24" s="1231"/>
      <c r="C24" s="1231"/>
      <c r="D24" s="1231"/>
      <c r="E24" s="1231"/>
      <c r="F24" s="1231"/>
      <c r="G24" s="903">
        <v>1</v>
      </c>
      <c r="H24" s="903"/>
      <c r="I24" s="1231"/>
      <c r="J24" s="1231"/>
      <c r="K24" s="911">
        <v>1</v>
      </c>
      <c r="L24" s="595" t="str">
        <f>mergeValue(A24) &amp;"."&amp; mergeValue(B24)&amp;"."&amp; mergeValue(C24)&amp;"."&amp; mergeValue(D24)&amp;"."&amp; mergeValue(E24)&amp;"."&amp; mergeValue(F24)&amp;"."&amp; mergeValue(G24)</f>
        <v>1.1.1.1.1.1.1</v>
      </c>
      <c r="M24" s="1070"/>
      <c r="N24" s="588"/>
      <c r="O24" s="1079"/>
      <c r="P24" s="564"/>
      <c r="Q24" s="564"/>
      <c r="R24" s="1241"/>
      <c r="S24" s="1227" t="s">
        <v>84</v>
      </c>
      <c r="T24" s="1241"/>
      <c r="U24" s="1227" t="s">
        <v>85</v>
      </c>
      <c r="V24" s="580"/>
      <c r="W24" s="1202" t="s">
        <v>656</v>
      </c>
      <c r="X24" s="502" t="str">
        <f>strCheckDate(O25:V25)</f>
        <v/>
      </c>
      <c r="Y24" s="506"/>
      <c r="Z24" s="506" t="str">
        <f>IF(M24="","",M24 )</f>
        <v/>
      </c>
      <c r="AA24" s="506"/>
      <c r="AB24" s="506"/>
      <c r="AC24" s="506"/>
    </row>
    <row r="25" spans="1:33" ht="11.25" hidden="1">
      <c r="A25" s="1231"/>
      <c r="B25" s="1231"/>
      <c r="C25" s="1231"/>
      <c r="D25" s="1231"/>
      <c r="E25" s="1231"/>
      <c r="F25" s="1231"/>
      <c r="G25" s="903"/>
      <c r="H25" s="903"/>
      <c r="I25" s="1231"/>
      <c r="J25" s="1231"/>
      <c r="K25" s="911"/>
      <c r="L25" s="602"/>
      <c r="M25" s="648"/>
      <c r="N25" s="588"/>
      <c r="O25" s="586"/>
      <c r="P25" s="564"/>
      <c r="Q25" s="586" t="str">
        <f>R24 &amp; "-" &amp; T24</f>
        <v>-</v>
      </c>
      <c r="R25" s="1226"/>
      <c r="S25" s="1227"/>
      <c r="T25" s="1226"/>
      <c r="U25" s="1227"/>
      <c r="V25" s="580"/>
      <c r="W25" s="1203"/>
    </row>
    <row r="26" spans="1:33" s="477" customFormat="1" ht="15" customHeight="1">
      <c r="A26" s="1231"/>
      <c r="B26" s="1231"/>
      <c r="C26" s="1231"/>
      <c r="D26" s="1231"/>
      <c r="E26" s="1231"/>
      <c r="F26" s="1231"/>
      <c r="G26" s="905"/>
      <c r="H26" s="903"/>
      <c r="I26" s="1231"/>
      <c r="J26" s="1231"/>
      <c r="K26" s="910"/>
      <c r="L26" s="540"/>
      <c r="M26" s="559" t="s">
        <v>25</v>
      </c>
      <c r="N26" s="553"/>
      <c r="O26" s="547"/>
      <c r="P26" s="547"/>
      <c r="Q26" s="547"/>
      <c r="R26" s="575"/>
      <c r="S26" s="566"/>
      <c r="T26" s="565"/>
      <c r="U26" s="553"/>
      <c r="V26" s="562"/>
      <c r="W26" s="1204"/>
      <c r="X26" s="503"/>
      <c r="Y26" s="503"/>
      <c r="Z26" s="503"/>
      <c r="AA26" s="503"/>
      <c r="AB26" s="503"/>
      <c r="AC26" s="503"/>
      <c r="AD26" s="503"/>
      <c r="AE26" s="503"/>
      <c r="AF26" s="503"/>
      <c r="AG26" s="503"/>
    </row>
    <row r="27" spans="1:33" s="477" customFormat="1" ht="15" customHeight="1">
      <c r="A27" s="1231"/>
      <c r="B27" s="1231"/>
      <c r="C27" s="1231"/>
      <c r="D27" s="1231"/>
      <c r="E27" s="1231"/>
      <c r="F27" s="905"/>
      <c r="G27" s="905"/>
      <c r="H27" s="903"/>
      <c r="I27" s="123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1"/>
      <c r="B28" s="1231"/>
      <c r="C28" s="1231"/>
      <c r="D28" s="123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1"/>
      <c r="B29" s="1231"/>
      <c r="C29" s="123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1"/>
      <c r="B30" s="123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04.04.2023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8" t="s">
        <v>657</v>
      </c>
      <c r="M5" s="1228"/>
      <c r="N5" s="1228"/>
      <c r="O5" s="1228"/>
      <c r="P5" s="1228"/>
      <c r="Q5" s="1228"/>
      <c r="R5" s="1228"/>
      <c r="S5" s="1228"/>
      <c r="T5" s="1228"/>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6" t="str">
        <f>IF(datePr_ch="",IF(datePr="","",datePr),datePr_ch)</f>
        <v>30.03.2023</v>
      </c>
      <c r="P8" s="1247"/>
      <c r="Q8" s="1247"/>
      <c r="R8" s="1247"/>
      <c r="S8" s="1247"/>
      <c r="T8" s="124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6" t="str">
        <f>IF(numberPr_ch="",IF(numberPr="","",numberPr),numberPr_ch)</f>
        <v>19/2</v>
      </c>
      <c r="P9" s="1247"/>
      <c r="Q9" s="1247"/>
      <c r="R9" s="1247"/>
      <c r="S9" s="1247"/>
      <c r="T9" s="124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9"/>
      <c r="M11" s="1229"/>
      <c r="N11" s="568"/>
      <c r="O11" s="1249"/>
      <c r="P11" s="1249"/>
      <c r="Q11" s="1249"/>
      <c r="R11" s="1249"/>
      <c r="S11" s="1249"/>
      <c r="T11" s="1249"/>
      <c r="U11" s="590" t="s">
        <v>373</v>
      </c>
      <c r="X11" s="592"/>
      <c r="Y11" s="592"/>
      <c r="Z11" s="592"/>
      <c r="AA11" s="592"/>
      <c r="AB11" s="592"/>
      <c r="AC11" s="592"/>
      <c r="AD11" s="592"/>
      <c r="AE11" s="592"/>
      <c r="AF11" s="592"/>
      <c r="AG11" s="592"/>
      <c r="AH11" s="592"/>
      <c r="AI11" s="592"/>
    </row>
    <row r="12" spans="1:35">
      <c r="J12" s="531"/>
      <c r="K12" s="531"/>
      <c r="L12" s="526"/>
      <c r="M12" s="526"/>
      <c r="N12" s="526"/>
      <c r="O12" s="1250"/>
      <c r="P12" s="1250"/>
      <c r="Q12" s="1250"/>
      <c r="R12" s="1250"/>
      <c r="S12" s="1250"/>
      <c r="T12" s="1250"/>
      <c r="U12" s="1250"/>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12" t="s">
        <v>92</v>
      </c>
      <c r="M14" s="1212" t="s">
        <v>639</v>
      </c>
      <c r="N14" s="523"/>
      <c r="O14" s="1213" t="s">
        <v>641</v>
      </c>
      <c r="P14" s="1214"/>
      <c r="Q14" s="1214"/>
      <c r="R14" s="1214"/>
      <c r="S14" s="1214"/>
      <c r="T14" s="1215"/>
      <c r="U14" s="1223" t="s">
        <v>341</v>
      </c>
      <c r="V14" s="1209" t="s">
        <v>275</v>
      </c>
      <c r="W14" s="1157"/>
    </row>
    <row r="15" spans="1:35" ht="14.25" customHeight="1">
      <c r="J15" s="531"/>
      <c r="K15" s="531"/>
      <c r="L15" s="1212"/>
      <c r="M15" s="1212"/>
      <c r="N15" s="523"/>
      <c r="O15" s="1218" t="s">
        <v>621</v>
      </c>
      <c r="P15" s="1216"/>
      <c r="Q15" s="1217"/>
      <c r="R15" s="1221" t="s">
        <v>654</v>
      </c>
      <c r="S15" s="1221"/>
      <c r="T15" s="1222"/>
      <c r="U15" s="1224"/>
      <c r="V15" s="1210"/>
      <c r="W15" s="1157"/>
    </row>
    <row r="16" spans="1:35" ht="30" customHeight="1">
      <c r="J16" s="531"/>
      <c r="K16" s="531"/>
      <c r="L16" s="1212"/>
      <c r="M16" s="1212"/>
      <c r="N16" s="522"/>
      <c r="O16" s="1219"/>
      <c r="P16" s="537"/>
      <c r="Q16" s="537"/>
      <c r="R16" s="538" t="s">
        <v>274</v>
      </c>
      <c r="S16" s="1207" t="s">
        <v>273</v>
      </c>
      <c r="T16" s="1208"/>
      <c r="U16" s="1225"/>
      <c r="V16" s="121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0">
        <f ca="1">OFFSET(S17,0,-1)+1</f>
        <v>5</v>
      </c>
      <c r="T17" s="1230"/>
      <c r="U17" s="650">
        <f ca="1">OFFSET(U17,0,-2)+1</f>
        <v>6</v>
      </c>
      <c r="V17" s="651">
        <f ca="1">OFFSET(V17,0,-1)</f>
        <v>6</v>
      </c>
      <c r="W17" s="650">
        <f ca="1">OFFSET(W17,0,-1)+1</f>
        <v>7</v>
      </c>
    </row>
    <row r="18" spans="1:36" ht="22.5">
      <c r="A18" s="1231">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31"/>
      <c r="B19" s="1231">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31"/>
      <c r="B20" s="1231"/>
      <c r="C20" s="1231">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31"/>
      <c r="B21" s="1231"/>
      <c r="C21" s="1231"/>
      <c r="D21" s="1231">
        <v>1</v>
      </c>
      <c r="E21" s="923"/>
      <c r="F21" s="923"/>
      <c r="G21" s="921"/>
      <c r="H21" s="921"/>
      <c r="I21" s="1231">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31"/>
      <c r="B22" s="1231"/>
      <c r="C22" s="1231"/>
      <c r="D22" s="1231"/>
      <c r="E22" s="1231">
        <v>1</v>
      </c>
      <c r="F22" s="923"/>
      <c r="G22" s="921"/>
      <c r="H22" s="921"/>
      <c r="I22" s="1231"/>
      <c r="J22" s="923"/>
      <c r="K22" s="928">
        <v>1</v>
      </c>
      <c r="L22" s="595"/>
      <c r="M22" s="556"/>
      <c r="N22" s="583"/>
      <c r="O22" s="633"/>
      <c r="P22" s="633"/>
      <c r="Q22" s="633"/>
      <c r="R22" s="633"/>
      <c r="S22" s="633"/>
      <c r="T22" s="633"/>
      <c r="U22" s="595"/>
      <c r="V22" s="509"/>
      <c r="W22" s="561"/>
    </row>
    <row r="23" spans="1:36" ht="90">
      <c r="A23" s="1231"/>
      <c r="B23" s="1231"/>
      <c r="C23" s="1231"/>
      <c r="D23" s="1231"/>
      <c r="E23" s="1231"/>
      <c r="F23" s="1231">
        <v>1</v>
      </c>
      <c r="G23" s="921"/>
      <c r="H23" s="921"/>
      <c r="I23" s="1231"/>
      <c r="J23" s="1251"/>
      <c r="K23" s="928">
        <v>1</v>
      </c>
      <c r="L23" s="595" t="str">
        <f>mergeValue(A23) &amp;"."&amp; mergeValue(B23)&amp;"."&amp; mergeValue(C23)&amp;"."&amp; mergeValue(D23)&amp;"."&amp;  mergeValue(F23)</f>
        <v>1.1.1.1.1</v>
      </c>
      <c r="M23" s="556" t="s">
        <v>10</v>
      </c>
      <c r="N23" s="583"/>
      <c r="O23" s="1233"/>
      <c r="P23" s="1233"/>
      <c r="Q23" s="1233"/>
      <c r="R23" s="1233"/>
      <c r="S23" s="1233"/>
      <c r="T23" s="1233"/>
      <c r="U23" s="1233"/>
      <c r="V23" s="1233"/>
      <c r="W23" s="632" t="s">
        <v>635</v>
      </c>
      <c r="Y23" s="591" t="str">
        <f>strCheckUnique(Z23:Z26)</f>
        <v/>
      </c>
      <c r="AA23" s="591"/>
    </row>
    <row r="24" spans="1:36" ht="189" customHeight="1">
      <c r="A24" s="1231"/>
      <c r="B24" s="1231"/>
      <c r="C24" s="1231"/>
      <c r="D24" s="1231"/>
      <c r="E24" s="1231"/>
      <c r="F24" s="1231"/>
      <c r="G24" s="921">
        <v>1</v>
      </c>
      <c r="H24" s="921"/>
      <c r="I24" s="1231"/>
      <c r="J24" s="1251"/>
      <c r="K24" s="920"/>
      <c r="L24" s="595" t="str">
        <f>mergeValue(A24) &amp;"."&amp; mergeValue(B24)&amp;"."&amp; mergeValue(C24)&amp;"."&amp; mergeValue(D24)&amp;"."&amp;  mergeValue(F24)&amp;"."&amp;  mergeValue(G24)</f>
        <v>1.1.1.1.1.1</v>
      </c>
      <c r="M24" s="1070"/>
      <c r="N24" s="588"/>
      <c r="O24" s="564"/>
      <c r="P24" s="564"/>
      <c r="Q24" s="564"/>
      <c r="R24" s="1241"/>
      <c r="S24" s="1227" t="s">
        <v>84</v>
      </c>
      <c r="T24" s="1241"/>
      <c r="U24" s="1227" t="s">
        <v>85</v>
      </c>
      <c r="V24" s="539"/>
      <c r="W24" s="1202" t="s">
        <v>659</v>
      </c>
      <c r="X24" s="587" t="str">
        <f>strCheckDate(O25:V25)</f>
        <v/>
      </c>
      <c r="Y24" s="591"/>
      <c r="Z24" s="591" t="str">
        <f>IF(M24="","",M24 )</f>
        <v/>
      </c>
      <c r="AA24" s="591"/>
      <c r="AB24" s="591"/>
      <c r="AC24" s="591"/>
    </row>
    <row r="25" spans="1:36" ht="11.25" hidden="1" customHeight="1">
      <c r="A25" s="1231"/>
      <c r="B25" s="1231"/>
      <c r="C25" s="1231"/>
      <c r="D25" s="1231"/>
      <c r="E25" s="1231"/>
      <c r="F25" s="1231"/>
      <c r="G25" s="921"/>
      <c r="H25" s="921"/>
      <c r="I25" s="1231"/>
      <c r="J25" s="1251"/>
      <c r="K25" s="928">
        <v>1</v>
      </c>
      <c r="L25" s="602"/>
      <c r="M25" s="648"/>
      <c r="N25" s="588"/>
      <c r="O25" s="564"/>
      <c r="P25" s="564"/>
      <c r="Q25" s="586" t="str">
        <f>R24 &amp; "-" &amp; T24</f>
        <v>-</v>
      </c>
      <c r="R25" s="1241"/>
      <c r="S25" s="1227"/>
      <c r="T25" s="1241"/>
      <c r="U25" s="1227"/>
      <c r="V25" s="539"/>
      <c r="W25" s="1203"/>
      <c r="Y25" s="591"/>
      <c r="Z25" s="591"/>
      <c r="AA25" s="591"/>
      <c r="AB25" s="591"/>
      <c r="AC25" s="591"/>
    </row>
    <row r="26" spans="1:36" s="524" customFormat="1" ht="15" customHeight="1">
      <c r="A26" s="1231"/>
      <c r="B26" s="1231"/>
      <c r="C26" s="1231"/>
      <c r="D26" s="1231"/>
      <c r="E26" s="1231"/>
      <c r="F26" s="1231"/>
      <c r="G26" s="921"/>
      <c r="H26" s="921"/>
      <c r="I26" s="1231"/>
      <c r="J26" s="1251"/>
      <c r="K26" s="928">
        <v>1</v>
      </c>
      <c r="L26" s="540"/>
      <c r="M26" s="558" t="s">
        <v>25</v>
      </c>
      <c r="N26" s="553"/>
      <c r="O26" s="547"/>
      <c r="P26" s="547"/>
      <c r="Q26" s="547"/>
      <c r="R26" s="575"/>
      <c r="S26" s="566"/>
      <c r="T26" s="565"/>
      <c r="U26" s="553"/>
      <c r="V26" s="562"/>
      <c r="W26" s="1204"/>
      <c r="X26" s="589"/>
      <c r="Y26" s="589"/>
      <c r="Z26" s="589"/>
      <c r="AA26" s="589"/>
      <c r="AB26" s="589"/>
      <c r="AC26" s="589"/>
      <c r="AD26" s="589"/>
      <c r="AE26" s="589"/>
      <c r="AF26" s="589"/>
      <c r="AG26" s="589"/>
      <c r="AH26" s="589"/>
      <c r="AI26" s="589"/>
    </row>
    <row r="27" spans="1:36" s="524" customFormat="1" ht="15" customHeight="1">
      <c r="A27" s="1231"/>
      <c r="B27" s="1231"/>
      <c r="C27" s="1231"/>
      <c r="D27" s="1231"/>
      <c r="E27" s="1231"/>
      <c r="F27" s="923"/>
      <c r="G27" s="923"/>
      <c r="H27" s="921"/>
      <c r="I27" s="123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1"/>
      <c r="B28" s="1231"/>
      <c r="C28" s="1231"/>
      <c r="D28" s="1231"/>
      <c r="E28" s="923"/>
      <c r="F28" s="923"/>
      <c r="G28" s="923"/>
      <c r="H28" s="921"/>
      <c r="I28" s="123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1"/>
      <c r="B29" s="1231"/>
      <c r="C29" s="123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1"/>
      <c r="B30" s="123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04.04.2023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8" t="s">
        <v>657</v>
      </c>
      <c r="M5" s="1228"/>
      <c r="N5" s="1228"/>
      <c r="O5" s="1228"/>
      <c r="P5" s="1228"/>
      <c r="Q5" s="1228"/>
      <c r="R5" s="1228"/>
      <c r="S5" s="1228"/>
      <c r="T5" s="122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X7" s="587"/>
      <c r="Y7" s="587"/>
      <c r="Z7" s="587"/>
      <c r="AA7" s="587"/>
      <c r="AB7" s="587"/>
      <c r="AC7" s="587"/>
      <c r="AD7" s="587"/>
      <c r="AE7" s="587"/>
      <c r="AF7" s="587"/>
      <c r="AG7" s="587"/>
      <c r="AH7" s="587"/>
    </row>
    <row r="8" spans="7:34" s="493" customFormat="1" ht="18.75">
      <c r="G8" s="492"/>
      <c r="H8" s="492"/>
      <c r="L8" s="501"/>
      <c r="M8" s="619" t="s">
        <v>596</v>
      </c>
      <c r="N8" s="668"/>
      <c r="O8" s="1246" t="str">
        <f>IF(datePr_ch="",IF(datePr="","",datePr),datePr_ch)</f>
        <v>30.03.2023</v>
      </c>
      <c r="P8" s="1247"/>
      <c r="Q8" s="1247"/>
      <c r="R8" s="1247"/>
      <c r="S8" s="1247"/>
      <c r="T8" s="1248"/>
      <c r="U8" s="669"/>
      <c r="X8" s="507"/>
      <c r="Y8" s="507"/>
      <c r="Z8" s="507"/>
      <c r="AA8" s="507"/>
      <c r="AB8" s="507"/>
      <c r="AC8" s="507"/>
      <c r="AD8" s="507"/>
      <c r="AE8" s="507"/>
      <c r="AF8" s="507"/>
      <c r="AG8" s="507"/>
      <c r="AH8" s="507"/>
    </row>
    <row r="9" spans="7:34" s="493" customFormat="1" ht="18.75">
      <c r="G9" s="492"/>
      <c r="H9" s="492"/>
      <c r="L9" s="554"/>
      <c r="M9" s="619" t="s">
        <v>595</v>
      </c>
      <c r="N9" s="668"/>
      <c r="O9" s="1246" t="str">
        <f>IF(numberPr_ch="",IF(numberPr="","",numberPr),numberPr_ch)</f>
        <v>19/2</v>
      </c>
      <c r="P9" s="1247"/>
      <c r="Q9" s="1247"/>
      <c r="R9" s="1247"/>
      <c r="S9" s="1247"/>
      <c r="T9" s="1248"/>
      <c r="U9" s="669"/>
      <c r="X9" s="507"/>
      <c r="Y9" s="507"/>
      <c r="Z9" s="507"/>
      <c r="AA9" s="507"/>
      <c r="AB9" s="507"/>
      <c r="AC9" s="507"/>
      <c r="AD9" s="507"/>
      <c r="AE9" s="507"/>
      <c r="AF9" s="507"/>
      <c r="AG9" s="507"/>
      <c r="AH9" s="507"/>
    </row>
    <row r="10" spans="7:34" s="493" customFormat="1" ht="18.75">
      <c r="G10" s="492"/>
      <c r="H10" s="4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7:34" s="493" customFormat="1" ht="11.25" hidden="1">
      <c r="G11" s="492"/>
      <c r="H11" s="492"/>
      <c r="L11" s="1229"/>
      <c r="M11" s="1229"/>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50"/>
      <c r="P12" s="1250"/>
      <c r="Q12" s="1250"/>
      <c r="R12" s="1250"/>
      <c r="S12" s="1250"/>
      <c r="T12" s="1250"/>
      <c r="U12" s="1250"/>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12" t="s">
        <v>92</v>
      </c>
      <c r="M14" s="1212" t="s">
        <v>639</v>
      </c>
      <c r="N14" s="523"/>
      <c r="O14" s="1213" t="s">
        <v>641</v>
      </c>
      <c r="P14" s="1214"/>
      <c r="Q14" s="1214"/>
      <c r="R14" s="1214"/>
      <c r="S14" s="1214"/>
      <c r="T14" s="1215"/>
      <c r="U14" s="1223" t="s">
        <v>341</v>
      </c>
      <c r="V14" s="1209" t="s">
        <v>275</v>
      </c>
      <c r="W14" s="1157"/>
    </row>
    <row r="15" spans="7:34" s="525" customFormat="1" ht="14.25" customHeight="1">
      <c r="G15" s="533"/>
      <c r="H15" s="533"/>
      <c r="I15" s="533"/>
      <c r="J15" s="531"/>
      <c r="K15" s="531"/>
      <c r="L15" s="1212"/>
      <c r="M15" s="1212"/>
      <c r="N15" s="523"/>
      <c r="O15" s="1218" t="s">
        <v>605</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7:34" ht="33.75">
      <c r="J16" s="483"/>
      <c r="K16" s="483"/>
      <c r="L16" s="1212"/>
      <c r="M16" s="1212"/>
      <c r="N16" s="522"/>
      <c r="O16" s="1219"/>
      <c r="P16" s="537" t="s">
        <v>765</v>
      </c>
      <c r="Q16" s="537" t="s">
        <v>766</v>
      </c>
      <c r="R16" s="538" t="s">
        <v>274</v>
      </c>
      <c r="S16" s="1207" t="s">
        <v>273</v>
      </c>
      <c r="T16" s="1208"/>
      <c r="U16" s="1225"/>
      <c r="V16" s="121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0">
        <f ca="1">OFFSET(S17,0,-1)+1</f>
        <v>7</v>
      </c>
      <c r="T17" s="1230"/>
      <c r="U17" s="489">
        <f ca="1">OFFSET(U17,0,-2)+1</f>
        <v>8</v>
      </c>
      <c r="V17" s="497">
        <f ca="1">OFFSET(V17,0,-1)</f>
        <v>8</v>
      </c>
      <c r="W17" s="489">
        <f ca="1">OFFSET(W17,0,-1)+1</f>
        <v>9</v>
      </c>
    </row>
    <row r="18" spans="1:34" ht="22.5">
      <c r="A18" s="1231">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31"/>
      <c r="B19" s="1231">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31"/>
      <c r="B20" s="1231"/>
      <c r="C20" s="1231">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31"/>
      <c r="B21" s="1231"/>
      <c r="C21" s="1231"/>
      <c r="D21" s="1231">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31"/>
      <c r="B22" s="1231"/>
      <c r="C22" s="1231"/>
      <c r="D22" s="1231"/>
      <c r="E22" s="1231">
        <v>1</v>
      </c>
      <c r="F22" s="944"/>
      <c r="G22" s="944"/>
      <c r="H22" s="942">
        <v>1</v>
      </c>
      <c r="I22" s="1231">
        <v>1</v>
      </c>
      <c r="J22" s="944"/>
      <c r="K22" s="949"/>
      <c r="L22" s="595"/>
      <c r="M22" s="556"/>
      <c r="N22" s="583"/>
      <c r="O22" s="633"/>
      <c r="P22" s="633"/>
      <c r="Q22" s="633"/>
      <c r="R22" s="633"/>
      <c r="S22" s="633"/>
      <c r="T22" s="633"/>
      <c r="U22" s="633"/>
      <c r="V22" s="510"/>
      <c r="W22" s="561"/>
    </row>
    <row r="23" spans="1:34" ht="90">
      <c r="A23" s="1231"/>
      <c r="B23" s="1231"/>
      <c r="C23" s="1231"/>
      <c r="D23" s="1231"/>
      <c r="E23" s="1231"/>
      <c r="F23" s="1231">
        <v>1</v>
      </c>
      <c r="G23" s="942"/>
      <c r="H23" s="942"/>
      <c r="I23" s="1231"/>
      <c r="J23" s="1231">
        <v>1</v>
      </c>
      <c r="K23" s="950"/>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4" ht="189" customHeight="1">
      <c r="A24" s="1231"/>
      <c r="B24" s="1231"/>
      <c r="C24" s="1231"/>
      <c r="D24" s="1231"/>
      <c r="E24" s="1231"/>
      <c r="F24" s="1231"/>
      <c r="G24" s="942">
        <v>1</v>
      </c>
      <c r="H24" s="942"/>
      <c r="I24" s="1231"/>
      <c r="J24" s="1231"/>
      <c r="K24" s="950">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4" ht="11.25" hidden="1">
      <c r="A25" s="1231"/>
      <c r="B25" s="1231"/>
      <c r="C25" s="1231"/>
      <c r="D25" s="1231"/>
      <c r="E25" s="1231"/>
      <c r="F25" s="1231"/>
      <c r="G25" s="942"/>
      <c r="H25" s="942"/>
      <c r="I25" s="1231"/>
      <c r="J25" s="1231"/>
      <c r="K25" s="950"/>
      <c r="L25" s="602"/>
      <c r="M25" s="648"/>
      <c r="N25" s="588"/>
      <c r="O25" s="564"/>
      <c r="P25" s="564"/>
      <c r="Q25" s="586" t="str">
        <f>R24 &amp; "-" &amp; T24</f>
        <v>-</v>
      </c>
      <c r="R25" s="1226"/>
      <c r="S25" s="1227"/>
      <c r="T25" s="1226"/>
      <c r="U25" s="1227"/>
      <c r="V25" s="580"/>
      <c r="W25" s="1203"/>
    </row>
    <row r="26" spans="1:34" s="477" customFormat="1" ht="15" customHeight="1">
      <c r="A26" s="1231"/>
      <c r="B26" s="1231"/>
      <c r="C26" s="1231"/>
      <c r="D26" s="1231"/>
      <c r="E26" s="1231"/>
      <c r="F26" s="1231"/>
      <c r="G26" s="944"/>
      <c r="H26" s="942"/>
      <c r="I26" s="1231"/>
      <c r="J26" s="1231"/>
      <c r="K26" s="949"/>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4" s="477" customFormat="1" ht="15" customHeight="1">
      <c r="A27" s="1231"/>
      <c r="B27" s="1231"/>
      <c r="C27" s="1231"/>
      <c r="D27" s="1231"/>
      <c r="E27" s="1231"/>
      <c r="F27" s="944"/>
      <c r="G27" s="944"/>
      <c r="H27" s="942"/>
      <c r="I27" s="123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1"/>
      <c r="B28" s="1231"/>
      <c r="C28" s="1231"/>
      <c r="D28" s="123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1"/>
      <c r="B29" s="1231"/>
      <c r="C29" s="123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1"/>
      <c r="B30" s="123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04.04.2023</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8" t="s">
        <v>657</v>
      </c>
      <c r="M5" s="1228"/>
      <c r="N5" s="1228"/>
      <c r="O5" s="1228"/>
      <c r="P5" s="1228"/>
      <c r="Q5" s="1228"/>
      <c r="R5" s="1228"/>
      <c r="S5" s="1228"/>
      <c r="T5" s="122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6" t="str">
        <f>IF(datePr_ch="",IF(datePr="","",datePr),datePr_ch)</f>
        <v>30.03.2023</v>
      </c>
      <c r="P8" s="1247"/>
      <c r="Q8" s="1247"/>
      <c r="R8" s="1247"/>
      <c r="S8" s="1247"/>
      <c r="T8" s="124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6" t="str">
        <f>IF(numberPr_ch="",IF(numberPr="","",numberPr),numberPr_ch)</f>
        <v>19/2</v>
      </c>
      <c r="P9" s="1247"/>
      <c r="Q9" s="1247"/>
      <c r="R9" s="1247"/>
      <c r="S9" s="1247"/>
      <c r="T9" s="124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0"/>
      <c r="P12" s="1250"/>
      <c r="Q12" s="1250"/>
      <c r="R12" s="1250"/>
      <c r="S12" s="1250"/>
      <c r="T12" s="1250"/>
      <c r="U12" s="1250"/>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12" t="s">
        <v>92</v>
      </c>
      <c r="M14" s="1212" t="s">
        <v>639</v>
      </c>
      <c r="N14" s="523"/>
      <c r="O14" s="1213" t="s">
        <v>641</v>
      </c>
      <c r="P14" s="1214"/>
      <c r="Q14" s="1214"/>
      <c r="R14" s="1214"/>
      <c r="S14" s="1214"/>
      <c r="T14" s="1215"/>
      <c r="U14" s="1223" t="s">
        <v>341</v>
      </c>
      <c r="V14" s="1209" t="s">
        <v>275</v>
      </c>
      <c r="W14" s="1157"/>
    </row>
    <row r="15" spans="1:34" s="525" customFormat="1" ht="14.25" customHeight="1">
      <c r="A15" s="587"/>
      <c r="B15" s="587"/>
      <c r="C15" s="587"/>
      <c r="D15" s="587"/>
      <c r="E15" s="587"/>
      <c r="F15" s="587"/>
      <c r="G15" s="593"/>
      <c r="H15" s="593"/>
      <c r="I15" s="533"/>
      <c r="J15" s="531"/>
      <c r="K15" s="531"/>
      <c r="L15" s="1212"/>
      <c r="M15" s="1212"/>
      <c r="N15" s="523"/>
      <c r="O15" s="1218" t="s">
        <v>772</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1:34" ht="33.75">
      <c r="J16" s="483"/>
      <c r="K16" s="483"/>
      <c r="L16" s="1212"/>
      <c r="M16" s="1212"/>
      <c r="N16" s="522"/>
      <c r="O16" s="1219"/>
      <c r="P16" s="537" t="s">
        <v>765</v>
      </c>
      <c r="Q16" s="537" t="s">
        <v>766</v>
      </c>
      <c r="R16" s="538" t="s">
        <v>274</v>
      </c>
      <c r="S16" s="1207" t="s">
        <v>273</v>
      </c>
      <c r="T16" s="1208"/>
      <c r="U16" s="1225"/>
      <c r="V16" s="121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0">
        <f ca="1">OFFSET(S17,0,-1)+1</f>
        <v>7</v>
      </c>
      <c r="T17" s="1230"/>
      <c r="U17" s="489">
        <f ca="1">OFFSET(U17,0,-2)+1</f>
        <v>8</v>
      </c>
      <c r="V17" s="653">
        <f ca="1">OFFSET(V17,0,-1)</f>
        <v>8</v>
      </c>
      <c r="W17" s="489">
        <f ca="1">OFFSET(W17,0,-1)+1</f>
        <v>9</v>
      </c>
    </row>
    <row r="18" spans="1:35" ht="22.5">
      <c r="A18" s="1231">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31"/>
      <c r="B19" s="1231">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31"/>
      <c r="B20" s="1231"/>
      <c r="C20" s="1231">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31"/>
      <c r="B21" s="1231"/>
      <c r="C21" s="1231"/>
      <c r="D21" s="1231">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31"/>
      <c r="B22" s="1231"/>
      <c r="C22" s="1231"/>
      <c r="D22" s="1231"/>
      <c r="E22" s="1231">
        <v>1</v>
      </c>
      <c r="F22" s="962"/>
      <c r="G22" s="962"/>
      <c r="H22" s="960">
        <v>1</v>
      </c>
      <c r="I22" s="1231">
        <v>1</v>
      </c>
      <c r="J22" s="962"/>
      <c r="K22" s="967"/>
      <c r="L22" s="595"/>
      <c r="M22" s="556"/>
      <c r="N22" s="583"/>
      <c r="O22" s="633"/>
      <c r="P22" s="633"/>
      <c r="Q22" s="633"/>
      <c r="R22" s="633"/>
      <c r="S22" s="633"/>
      <c r="T22" s="633"/>
      <c r="U22" s="633"/>
      <c r="V22" s="510"/>
      <c r="W22" s="561"/>
    </row>
    <row r="23" spans="1:35" ht="90">
      <c r="A23" s="1231"/>
      <c r="B23" s="1231"/>
      <c r="C23" s="1231"/>
      <c r="D23" s="1231"/>
      <c r="E23" s="1231"/>
      <c r="F23" s="1231">
        <v>1</v>
      </c>
      <c r="G23" s="960"/>
      <c r="H23" s="960"/>
      <c r="I23" s="1231"/>
      <c r="J23" s="1231">
        <v>1</v>
      </c>
      <c r="K23" s="968"/>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5" ht="189" customHeight="1">
      <c r="A24" s="1231"/>
      <c r="B24" s="1231"/>
      <c r="C24" s="1231"/>
      <c r="D24" s="1231"/>
      <c r="E24" s="1231"/>
      <c r="F24" s="1231"/>
      <c r="G24" s="960">
        <v>1</v>
      </c>
      <c r="H24" s="960"/>
      <c r="I24" s="1231"/>
      <c r="J24" s="1231"/>
      <c r="K24" s="968">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5" ht="11.25" hidden="1">
      <c r="A25" s="1231"/>
      <c r="B25" s="1231"/>
      <c r="C25" s="1231"/>
      <c r="D25" s="1231"/>
      <c r="E25" s="1231"/>
      <c r="F25" s="1231"/>
      <c r="G25" s="960"/>
      <c r="H25" s="960"/>
      <c r="I25" s="1231"/>
      <c r="J25" s="1231"/>
      <c r="K25" s="968"/>
      <c r="L25" s="602"/>
      <c r="M25" s="648"/>
      <c r="N25" s="588"/>
      <c r="O25" s="564"/>
      <c r="P25" s="564"/>
      <c r="Q25" s="586" t="str">
        <f>R24 &amp; "-" &amp; T24</f>
        <v>-</v>
      </c>
      <c r="R25" s="1226"/>
      <c r="S25" s="1227"/>
      <c r="T25" s="1226"/>
      <c r="U25" s="1227"/>
      <c r="V25" s="580"/>
      <c r="W25" s="1203"/>
    </row>
    <row r="26" spans="1:35" s="477" customFormat="1" ht="15" customHeight="1">
      <c r="A26" s="1231"/>
      <c r="B26" s="1231"/>
      <c r="C26" s="1231"/>
      <c r="D26" s="1231"/>
      <c r="E26" s="1231"/>
      <c r="F26" s="1231"/>
      <c r="G26" s="962"/>
      <c r="H26" s="960"/>
      <c r="I26" s="1231"/>
      <c r="J26" s="1231"/>
      <c r="K26" s="967"/>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5" s="477" customFormat="1" ht="15" customHeight="1">
      <c r="A27" s="1231"/>
      <c r="B27" s="1231"/>
      <c r="C27" s="1231"/>
      <c r="D27" s="1231"/>
      <c r="E27" s="1231"/>
      <c r="F27" s="962"/>
      <c r="G27" s="962"/>
      <c r="H27" s="960"/>
      <c r="I27" s="123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1"/>
      <c r="B28" s="1231"/>
      <c r="C28" s="1231"/>
      <c r="D28" s="123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1"/>
      <c r="B29" s="1231"/>
      <c r="C29" s="123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1"/>
      <c r="B30" s="123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04.04.2023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8" t="s">
        <v>666</v>
      </c>
      <c r="M5" s="1228"/>
      <c r="N5" s="1228"/>
      <c r="O5" s="1228"/>
      <c r="P5" s="1228"/>
      <c r="Q5" s="1228"/>
      <c r="R5" s="1228"/>
      <c r="S5" s="1228"/>
      <c r="T5" s="122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V7" s="526"/>
      <c r="AC7" s="587"/>
      <c r="AD7" s="587"/>
      <c r="AE7" s="587"/>
      <c r="AF7" s="587"/>
      <c r="AG7" s="587"/>
    </row>
    <row r="8" spans="1:33" s="493" customFormat="1" ht="18.75">
      <c r="A8" s="507"/>
      <c r="B8" s="507"/>
      <c r="C8" s="507"/>
      <c r="D8" s="507"/>
      <c r="E8" s="507"/>
      <c r="F8" s="507"/>
      <c r="G8" s="507"/>
      <c r="H8" s="507"/>
      <c r="L8" s="501"/>
      <c r="M8" s="619" t="s">
        <v>596</v>
      </c>
      <c r="N8" s="668"/>
      <c r="O8" s="1246" t="str">
        <f>IF(datePr_ch="",IF(datePr="","",datePr),datePr_ch)</f>
        <v>30.03.2023</v>
      </c>
      <c r="P8" s="1247"/>
      <c r="Q8" s="1247"/>
      <c r="R8" s="1247"/>
      <c r="S8" s="1247"/>
      <c r="T8" s="1248"/>
      <c r="U8" s="669"/>
      <c r="V8" s="488"/>
      <c r="AC8" s="507"/>
      <c r="AD8" s="507"/>
      <c r="AE8" s="507"/>
      <c r="AF8" s="507"/>
      <c r="AG8" s="507"/>
    </row>
    <row r="9" spans="1:33" s="493" customFormat="1" ht="18.75">
      <c r="A9" s="507"/>
      <c r="B9" s="507"/>
      <c r="C9" s="507"/>
      <c r="D9" s="507"/>
      <c r="E9" s="507"/>
      <c r="F9" s="507"/>
      <c r="G9" s="507"/>
      <c r="H9" s="507"/>
      <c r="L9" s="554"/>
      <c r="M9" s="619" t="s">
        <v>595</v>
      </c>
      <c r="N9" s="668"/>
      <c r="O9" s="1246" t="str">
        <f>IF(numberPr_ch="",IF(numberPr="","",numberPr),numberPr_ch)</f>
        <v>19/2</v>
      </c>
      <c r="P9" s="1247"/>
      <c r="Q9" s="1247"/>
      <c r="R9" s="1247"/>
      <c r="S9" s="1247"/>
      <c r="T9" s="124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5"/>
      <c r="P12" s="1245"/>
      <c r="Q12" s="1245"/>
      <c r="R12" s="1245"/>
      <c r="S12" s="1245"/>
      <c r="T12" s="1245"/>
      <c r="U12" s="1245"/>
      <c r="V12" s="1245"/>
      <c r="W12" s="1245"/>
      <c r="X12" s="1245"/>
      <c r="Y12" s="1245"/>
      <c r="Z12" s="1245"/>
    </row>
    <row r="13" spans="1:33" ht="14.25" customHeight="1">
      <c r="J13" s="483"/>
      <c r="K13" s="483"/>
      <c r="L13" s="1212" t="s">
        <v>454</v>
      </c>
      <c r="M13" s="1212"/>
      <c r="N13" s="1212"/>
      <c r="O13" s="1212"/>
      <c r="P13" s="1212"/>
      <c r="Q13" s="1212"/>
      <c r="R13" s="1212"/>
      <c r="S13" s="1212"/>
      <c r="T13" s="1212"/>
      <c r="U13" s="1212"/>
      <c r="V13" s="1212"/>
      <c r="W13" s="1212"/>
      <c r="X13" s="1212"/>
      <c r="Y13" s="1212"/>
      <c r="Z13" s="1212"/>
      <c r="AA13" s="1212"/>
      <c r="AB13" s="1157" t="s">
        <v>455</v>
      </c>
    </row>
    <row r="14" spans="1:33" ht="14.25" customHeight="1">
      <c r="J14" s="483"/>
      <c r="K14" s="483"/>
      <c r="L14" s="1212" t="s">
        <v>92</v>
      </c>
      <c r="M14" s="1212" t="s">
        <v>639</v>
      </c>
      <c r="N14" s="580"/>
      <c r="O14" s="1157" t="s">
        <v>641</v>
      </c>
      <c r="P14" s="1157"/>
      <c r="Q14" s="1157"/>
      <c r="R14" s="1157"/>
      <c r="S14" s="1157"/>
      <c r="T14" s="1157"/>
      <c r="U14" s="1157"/>
      <c r="V14" s="1157"/>
      <c r="W14" s="1157"/>
      <c r="X14" s="1157"/>
      <c r="Y14" s="1157"/>
      <c r="Z14" s="1212" t="s">
        <v>341</v>
      </c>
      <c r="AA14" s="1244" t="s">
        <v>275</v>
      </c>
      <c r="AB14" s="1157"/>
    </row>
    <row r="15" spans="1:33" s="525" customFormat="1" ht="14.25" customHeight="1">
      <c r="A15" s="587"/>
      <c r="B15" s="587"/>
      <c r="C15" s="587"/>
      <c r="D15" s="587"/>
      <c r="E15" s="587"/>
      <c r="F15" s="587"/>
      <c r="G15" s="593"/>
      <c r="H15" s="593"/>
      <c r="I15" s="533"/>
      <c r="J15" s="531"/>
      <c r="K15" s="531"/>
      <c r="L15" s="1212"/>
      <c r="M15" s="1212"/>
      <c r="N15" s="580"/>
      <c r="O15" s="1256" t="s">
        <v>667</v>
      </c>
      <c r="P15" s="1256" t="s">
        <v>620</v>
      </c>
      <c r="Q15" s="1256" t="s">
        <v>621</v>
      </c>
      <c r="R15" s="1256" t="s">
        <v>271</v>
      </c>
      <c r="S15" s="1256"/>
      <c r="T15" s="1256" t="s">
        <v>271</v>
      </c>
      <c r="U15" s="1256"/>
      <c r="V15" s="654"/>
      <c r="W15" s="1255" t="s">
        <v>654</v>
      </c>
      <c r="X15" s="1255"/>
      <c r="Y15" s="1255"/>
      <c r="Z15" s="1212"/>
      <c r="AA15" s="1244"/>
      <c r="AB15" s="1157"/>
      <c r="AC15" s="587"/>
      <c r="AD15" s="587"/>
      <c r="AE15" s="587"/>
      <c r="AF15" s="587"/>
      <c r="AG15" s="587"/>
    </row>
    <row r="16" spans="1:33" ht="56.25" customHeight="1">
      <c r="J16" s="483"/>
      <c r="K16" s="483"/>
      <c r="L16" s="1212"/>
      <c r="M16" s="1212"/>
      <c r="N16" s="580"/>
      <c r="O16" s="1256"/>
      <c r="P16" s="1256"/>
      <c r="Q16" s="1256"/>
      <c r="R16" s="537" t="s">
        <v>622</v>
      </c>
      <c r="S16" s="537" t="s">
        <v>623</v>
      </c>
      <c r="T16" s="537" t="s">
        <v>624</v>
      </c>
      <c r="U16" s="537" t="s">
        <v>625</v>
      </c>
      <c r="V16" s="537"/>
      <c r="W16" s="538" t="s">
        <v>274</v>
      </c>
      <c r="X16" s="1257" t="s">
        <v>273</v>
      </c>
      <c r="Y16" s="1257"/>
      <c r="Z16" s="1212"/>
      <c r="AA16" s="1244"/>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0">
        <f ca="1">OFFSET(X17,0,-1)+1</f>
        <v>11</v>
      </c>
      <c r="Y17" s="1230"/>
      <c r="Z17" s="489">
        <f ca="1">OFFSET(Z17,0,-2)+1</f>
        <v>12</v>
      </c>
      <c r="AB17" s="489">
        <f ca="1">OFFSET(AB17,0,-2)+1</f>
        <v>13</v>
      </c>
    </row>
    <row r="18" spans="1:33" ht="22.5">
      <c r="A18" s="1231">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31"/>
      <c r="B19" s="1231">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31"/>
      <c r="B20" s="1231"/>
      <c r="C20" s="1231">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31"/>
      <c r="B21" s="1231"/>
      <c r="C21" s="1231"/>
      <c r="D21" s="1231">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31"/>
      <c r="B22" s="1231"/>
      <c r="C22" s="1231"/>
      <c r="D22" s="1231"/>
      <c r="E22" s="123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1"/>
      <c r="B23" s="1231"/>
      <c r="C23" s="1231"/>
      <c r="D23" s="1231"/>
      <c r="E23" s="1231"/>
      <c r="F23" s="1231">
        <v>1</v>
      </c>
      <c r="G23" s="1054"/>
      <c r="H23" s="1054"/>
      <c r="I23" s="1253"/>
      <c r="J23" s="1044"/>
      <c r="K23" s="1043"/>
      <c r="L23" s="595" t="str">
        <f>mergeValue(A23) &amp;"."&amp; mergeValue(B23)&amp;"."&amp; mergeValue(C23)&amp;"."&amp; mergeValue(D23)&amp;"."&amp; mergeValue(F23)</f>
        <v>1.1.1.1.1</v>
      </c>
      <c r="M23" s="557" t="s">
        <v>10</v>
      </c>
      <c r="N23" s="583"/>
      <c r="O23" s="1234"/>
      <c r="P23" s="1235"/>
      <c r="Q23" s="1235"/>
      <c r="R23" s="1235"/>
      <c r="S23" s="1235"/>
      <c r="T23" s="1235"/>
      <c r="U23" s="1235"/>
      <c r="V23" s="1235"/>
      <c r="W23" s="1235"/>
      <c r="X23" s="1235"/>
      <c r="Y23" s="1235"/>
      <c r="Z23" s="1235"/>
      <c r="AA23" s="1236"/>
      <c r="AB23" s="632" t="s">
        <v>635</v>
      </c>
      <c r="AD23" s="506" t="str">
        <f>strCheckUnique(AE23:AE28)</f>
        <v/>
      </c>
      <c r="AF23" s="506"/>
    </row>
    <row r="24" spans="1:33" ht="135">
      <c r="A24" s="1231"/>
      <c r="B24" s="1231"/>
      <c r="C24" s="1231"/>
      <c r="D24" s="1231"/>
      <c r="E24" s="1231"/>
      <c r="F24" s="1231"/>
      <c r="G24" s="1231">
        <v>1</v>
      </c>
      <c r="H24" s="1054"/>
      <c r="I24" s="1253"/>
      <c r="J24" s="1254"/>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1"/>
      <c r="X24" s="1227" t="s">
        <v>84</v>
      </c>
      <c r="Y24" s="1241"/>
      <c r="Z24" s="1227"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1"/>
      <c r="B25" s="1231"/>
      <c r="C25" s="1231"/>
      <c r="D25" s="1231"/>
      <c r="E25" s="1231"/>
      <c r="F25" s="1231"/>
      <c r="G25" s="123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1"/>
      <c r="X25" s="1227"/>
      <c r="Y25" s="1241"/>
      <c r="Z25" s="1227"/>
      <c r="AA25" s="672"/>
      <c r="AB25" s="1202" t="s">
        <v>669</v>
      </c>
      <c r="AC25" s="502" t="str">
        <f>strCheckDate(O25:AA25)</f>
        <v/>
      </c>
      <c r="AF25" s="506"/>
    </row>
    <row r="26" spans="1:33" ht="14.25" hidden="1" customHeight="1">
      <c r="A26" s="1231"/>
      <c r="B26" s="1231"/>
      <c r="C26" s="1231"/>
      <c r="D26" s="1231"/>
      <c r="E26" s="1231"/>
      <c r="F26" s="1231"/>
      <c r="G26" s="1231"/>
      <c r="H26" s="1054"/>
      <c r="I26" s="1253"/>
      <c r="J26" s="1254"/>
      <c r="K26" s="1050"/>
      <c r="L26" s="602"/>
      <c r="M26" s="648"/>
      <c r="N26" s="648"/>
      <c r="O26" s="564"/>
      <c r="P26" s="495"/>
      <c r="Q26" s="495"/>
      <c r="R26" s="495"/>
      <c r="S26" s="495"/>
      <c r="T26" s="495"/>
      <c r="U26" s="561"/>
      <c r="V26" s="586"/>
      <c r="W26" s="1226"/>
      <c r="X26" s="1227"/>
      <c r="Y26" s="1226"/>
      <c r="Z26" s="1227"/>
      <c r="AA26" s="539"/>
      <c r="AB26" s="1203"/>
      <c r="AF26" s="506">
        <f ca="1">OFFSET(AF26,-1,0)</f>
        <v>0</v>
      </c>
    </row>
    <row r="27" spans="1:33" s="477" customFormat="1" ht="15" customHeight="1">
      <c r="A27" s="1231"/>
      <c r="B27" s="1231"/>
      <c r="C27" s="1231"/>
      <c r="D27" s="1231"/>
      <c r="E27" s="1231"/>
      <c r="F27" s="1231"/>
      <c r="G27" s="1231"/>
      <c r="H27" s="1054"/>
      <c r="I27" s="1253"/>
      <c r="J27" s="1254"/>
      <c r="K27" s="1051"/>
      <c r="L27" s="540"/>
      <c r="M27" s="559" t="s">
        <v>41</v>
      </c>
      <c r="N27" s="553"/>
      <c r="O27" s="547"/>
      <c r="P27" s="547"/>
      <c r="Q27" s="547"/>
      <c r="R27" s="547"/>
      <c r="S27" s="547"/>
      <c r="T27" s="547"/>
      <c r="U27" s="547"/>
      <c r="V27" s="547"/>
      <c r="W27" s="565"/>
      <c r="X27" s="566"/>
      <c r="Y27" s="565"/>
      <c r="Z27" s="553"/>
      <c r="AA27" s="562"/>
      <c r="AB27" s="1204"/>
      <c r="AC27" s="503"/>
      <c r="AD27" s="503"/>
      <c r="AE27" s="503"/>
      <c r="AF27" s="503"/>
      <c r="AG27" s="503"/>
    </row>
    <row r="28" spans="1:33" s="477" customFormat="1" ht="15" customHeight="1">
      <c r="A28" s="1231"/>
      <c r="B28" s="1231"/>
      <c r="C28" s="1231"/>
      <c r="D28" s="1231"/>
      <c r="E28" s="1231"/>
      <c r="F28" s="123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1"/>
      <c r="B29" s="1231"/>
      <c r="C29" s="1231"/>
      <c r="D29" s="1231"/>
      <c r="E29" s="123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1"/>
      <c r="B30" s="1231"/>
      <c r="C30" s="123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1"/>
      <c r="B31" s="1231"/>
      <c r="C31" s="123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1"/>
      <c r="B32" s="123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04.04.2023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8" t="s">
        <v>674</v>
      </c>
      <c r="M5" s="1228"/>
      <c r="N5" s="1228"/>
      <c r="O5" s="1228"/>
      <c r="P5" s="1228"/>
      <c r="Q5" s="1228"/>
      <c r="R5" s="1228"/>
      <c r="S5" s="1228"/>
      <c r="T5" s="122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1"/>
      <c r="AH7" s="587"/>
      <c r="AI7" s="587"/>
      <c r="AJ7" s="587"/>
      <c r="AK7" s="587"/>
    </row>
    <row r="8" spans="1:37" s="493" customFormat="1" ht="18.75">
      <c r="A8" s="507"/>
      <c r="B8" s="507"/>
      <c r="C8" s="507"/>
      <c r="D8" s="507"/>
      <c r="E8" s="507"/>
      <c r="F8" s="507"/>
      <c r="G8" s="507"/>
      <c r="H8" s="507"/>
      <c r="L8" s="501"/>
      <c r="M8" s="674" t="s">
        <v>596</v>
      </c>
      <c r="N8" s="1205" t="str">
        <f>IF(datePr_ch="",IF(datePr="","",datePr),datePr_ch)</f>
        <v>30.03.2023</v>
      </c>
      <c r="O8" s="1205"/>
      <c r="P8" s="1205"/>
      <c r="Q8" s="1205"/>
      <c r="R8" s="1205"/>
      <c r="S8" s="1205"/>
      <c r="T8" s="120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5" t="str">
        <f>IF(numberPr_ch="",IF(numberPr="","",numberPr),numberPr_ch)</f>
        <v>19/2</v>
      </c>
      <c r="O9" s="1205"/>
      <c r="P9" s="1205"/>
      <c r="Q9" s="1205"/>
      <c r="R9" s="1205"/>
      <c r="S9" s="1205"/>
      <c r="T9" s="120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5" t="str">
        <f>IF(IstPub_ch="",IF(IstPub="","",IstPub),IstPub_ch)</f>
        <v xml:space="preserve">Официальный сайт Министерства тарифного регулирования и энергетики </v>
      </c>
      <c r="O10" s="1205"/>
      <c r="P10" s="1205"/>
      <c r="Q10" s="1205"/>
      <c r="R10" s="1205"/>
      <c r="S10" s="1205"/>
      <c r="T10" s="120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9"/>
      <c r="M12" s="1229"/>
      <c r="N12" s="568"/>
      <c r="O12" s="1252"/>
      <c r="P12" s="1252"/>
      <c r="Q12" s="1252"/>
      <c r="R12" s="1252"/>
      <c r="S12" s="1252"/>
      <c r="T12" s="1252"/>
      <c r="U12" s="488"/>
      <c r="AE12" s="505" t="s">
        <v>373</v>
      </c>
      <c r="AH12" s="507"/>
      <c r="AI12" s="507"/>
      <c r="AJ12" s="507"/>
      <c r="AK12" s="507"/>
    </row>
    <row r="13" spans="1:37">
      <c r="J13" s="483"/>
      <c r="K13" s="483"/>
      <c r="L13" s="479"/>
      <c r="M13" s="479"/>
      <c r="N13" s="479"/>
      <c r="O13" s="1245"/>
      <c r="P13" s="1245"/>
      <c r="Q13" s="1245"/>
      <c r="R13" s="1245"/>
      <c r="S13" s="1245"/>
      <c r="T13" s="1245"/>
      <c r="U13" s="601"/>
      <c r="Z13" s="1245"/>
      <c r="AA13" s="1245"/>
      <c r="AB13" s="1245"/>
      <c r="AC13" s="1245"/>
      <c r="AD13" s="1245"/>
      <c r="AE13" s="1245"/>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7"/>
    </row>
    <row r="16" spans="1:37" s="525" customFormat="1" ht="27.75" customHeight="1">
      <c r="A16" s="587"/>
      <c r="B16" s="587"/>
      <c r="C16" s="587"/>
      <c r="D16" s="587"/>
      <c r="E16" s="587"/>
      <c r="F16" s="587"/>
      <c r="G16" s="593"/>
      <c r="H16" s="593"/>
      <c r="I16" s="533"/>
      <c r="J16" s="531"/>
      <c r="K16" s="531"/>
      <c r="L16" s="1212"/>
      <c r="M16" s="1212"/>
      <c r="N16" s="1266"/>
      <c r="O16" s="1266"/>
      <c r="P16" s="1266"/>
      <c r="Q16" s="1266"/>
      <c r="R16" s="1266"/>
      <c r="S16" s="1266"/>
      <c r="T16" s="1266"/>
      <c r="U16" s="1266"/>
      <c r="V16" s="1266"/>
      <c r="W16" s="1266"/>
      <c r="X16" s="1266"/>
      <c r="Y16" s="1266"/>
      <c r="Z16" s="1157" t="s">
        <v>679</v>
      </c>
      <c r="AA16" s="1157"/>
      <c r="AB16" s="1157" t="s">
        <v>654</v>
      </c>
      <c r="AC16" s="1157"/>
      <c r="AD16" s="1157"/>
      <c r="AE16" s="1212"/>
      <c r="AF16" s="1244"/>
      <c r="AG16" s="1157"/>
      <c r="AH16" s="587"/>
      <c r="AI16" s="587"/>
      <c r="AJ16" s="587"/>
      <c r="AK16" s="587"/>
    </row>
    <row r="17" spans="1:37" ht="14.25" customHeight="1">
      <c r="J17" s="483"/>
      <c r="K17" s="483"/>
      <c r="L17" s="1212"/>
      <c r="M17" s="1212"/>
      <c r="N17" s="1266"/>
      <c r="O17" s="1266"/>
      <c r="P17" s="1266"/>
      <c r="Q17" s="1266"/>
      <c r="R17" s="1266"/>
      <c r="S17" s="1266"/>
      <c r="T17" s="1266"/>
      <c r="U17" s="1266"/>
      <c r="V17" s="1266"/>
      <c r="W17" s="1266"/>
      <c r="X17" s="1266"/>
      <c r="Y17" s="1266"/>
      <c r="Z17" s="536" t="s">
        <v>677</v>
      </c>
      <c r="AA17" s="536" t="s">
        <v>678</v>
      </c>
      <c r="AB17" s="538" t="s">
        <v>274</v>
      </c>
      <c r="AC17" s="1257" t="s">
        <v>273</v>
      </c>
      <c r="AD17" s="1257"/>
      <c r="AE17" s="1212"/>
      <c r="AF17" s="1244"/>
      <c r="AG17" s="1157"/>
    </row>
    <row r="18" spans="1:37">
      <c r="J18" s="483"/>
      <c r="K18" s="491">
        <v>1</v>
      </c>
      <c r="L18" s="480" t="s">
        <v>93</v>
      </c>
      <c r="M18" s="480" t="s">
        <v>49</v>
      </c>
      <c r="N18" s="1267">
        <f ca="1">OFFSET(N18,0,-1)+1</f>
        <v>3</v>
      </c>
      <c r="O18" s="1267"/>
      <c r="P18" s="1267"/>
      <c r="Q18" s="1267"/>
      <c r="R18" s="1267">
        <f ca="1">OFFSET(N18,0,0)+1</f>
        <v>4</v>
      </c>
      <c r="S18" s="1267"/>
      <c r="T18" s="1267"/>
      <c r="U18" s="1267"/>
      <c r="V18" s="676"/>
      <c r="W18" s="676"/>
      <c r="X18" s="676"/>
      <c r="Y18" s="677">
        <f ca="1">OFFSET(R18,0,0)+1</f>
        <v>5</v>
      </c>
      <c r="Z18" s="489">
        <f ca="1">OFFSET(Z18,0,-1)+1</f>
        <v>6</v>
      </c>
      <c r="AA18" s="489">
        <f ca="1">OFFSET(AA18,0,-1)+1</f>
        <v>7</v>
      </c>
      <c r="AB18" s="489">
        <f ca="1">OFFSET(AB18,0,-1)+1</f>
        <v>8</v>
      </c>
      <c r="AC18" s="1267">
        <f ca="1">OFFSET(AC18,0,-1)+1</f>
        <v>9</v>
      </c>
      <c r="AD18" s="1267"/>
      <c r="AE18" s="489">
        <f ca="1">OFFSET(AE18,0,-2)+1</f>
        <v>10</v>
      </c>
      <c r="AF18" s="525"/>
      <c r="AG18" s="489">
        <f ca="1">OFFSET(AG18,0,-2)+1</f>
        <v>11</v>
      </c>
    </row>
    <row r="19" spans="1:37" ht="22.5">
      <c r="A19" s="1231">
        <v>1</v>
      </c>
      <c r="B19" s="1016"/>
      <c r="C19" s="1016"/>
      <c r="D19" s="1016"/>
      <c r="E19" s="1016"/>
      <c r="F19" s="1009"/>
      <c r="G19" s="1015"/>
      <c r="H19" s="1015"/>
      <c r="I19" s="998"/>
      <c r="J19" s="997"/>
      <c r="K19" s="997"/>
      <c r="L19" s="595">
        <f>mergeValue(A19)</f>
        <v>1</v>
      </c>
      <c r="M19" s="643" t="s">
        <v>20</v>
      </c>
      <c r="N19" s="1268"/>
      <c r="O19" s="1268"/>
      <c r="P19" s="1268"/>
      <c r="Q19" s="1268"/>
      <c r="R19" s="1268"/>
      <c r="S19" s="1268"/>
      <c r="T19" s="1268"/>
      <c r="U19" s="1268"/>
      <c r="V19" s="1268"/>
      <c r="W19" s="1268"/>
      <c r="X19" s="1268"/>
      <c r="Y19" s="1268"/>
      <c r="Z19" s="1268"/>
      <c r="AA19" s="1268"/>
      <c r="AB19" s="1268"/>
      <c r="AC19" s="1268"/>
      <c r="AD19" s="1268"/>
      <c r="AE19" s="1268"/>
      <c r="AF19" s="1268"/>
      <c r="AG19" s="583" t="s">
        <v>476</v>
      </c>
    </row>
    <row r="20" spans="1:37" ht="22.5">
      <c r="A20" s="1231"/>
      <c r="B20" s="1231">
        <v>1</v>
      </c>
      <c r="C20" s="1016"/>
      <c r="D20" s="1016"/>
      <c r="E20" s="1016"/>
      <c r="F20" s="1009"/>
      <c r="G20" s="1018"/>
      <c r="H20" s="1019"/>
      <c r="I20" s="999"/>
      <c r="J20" s="994"/>
      <c r="K20" s="992"/>
      <c r="L20" s="595" t="str">
        <f>mergeValue(A20) &amp;"."&amp; mergeValue(B20)</f>
        <v>1.1</v>
      </c>
      <c r="M20" s="548" t="s">
        <v>16</v>
      </c>
      <c r="N20" s="1269"/>
      <c r="O20" s="1269"/>
      <c r="P20" s="1269"/>
      <c r="Q20" s="1269"/>
      <c r="R20" s="1269"/>
      <c r="S20" s="1269"/>
      <c r="T20" s="1269"/>
      <c r="U20" s="1269"/>
      <c r="V20" s="1269"/>
      <c r="W20" s="1269"/>
      <c r="X20" s="1269"/>
      <c r="Y20" s="1269"/>
      <c r="Z20" s="1269"/>
      <c r="AA20" s="1269"/>
      <c r="AB20" s="1269"/>
      <c r="AC20" s="1269"/>
      <c r="AD20" s="1269"/>
      <c r="AE20" s="1269"/>
      <c r="AF20" s="1269"/>
      <c r="AG20" s="583" t="s">
        <v>477</v>
      </c>
    </row>
    <row r="21" spans="1:37" ht="22.5">
      <c r="A21" s="1231"/>
      <c r="B21" s="1231"/>
      <c r="C21" s="1231">
        <v>1</v>
      </c>
      <c r="D21" s="1016"/>
      <c r="E21" s="1016"/>
      <c r="F21" s="1009"/>
      <c r="G21" s="1018"/>
      <c r="H21" s="1019"/>
      <c r="I21" s="999"/>
      <c r="J21" s="994"/>
      <c r="K21" s="992"/>
      <c r="L21" s="595" t="str">
        <f>mergeValue(A21) &amp;"."&amp; mergeValue(B21)&amp;"."&amp; mergeValue(C21)</f>
        <v>1.1.1</v>
      </c>
      <c r="M21" s="549" t="s">
        <v>7</v>
      </c>
      <c r="N21" s="1269"/>
      <c r="O21" s="1269"/>
      <c r="P21" s="1269"/>
      <c r="Q21" s="1269"/>
      <c r="R21" s="1269"/>
      <c r="S21" s="1269"/>
      <c r="T21" s="1269"/>
      <c r="U21" s="1269"/>
      <c r="V21" s="1269"/>
      <c r="W21" s="1269"/>
      <c r="X21" s="1269"/>
      <c r="Y21" s="1269"/>
      <c r="Z21" s="1269"/>
      <c r="AA21" s="1269"/>
      <c r="AB21" s="1269"/>
      <c r="AC21" s="1269"/>
      <c r="AD21" s="1269"/>
      <c r="AE21" s="1269"/>
      <c r="AF21" s="1269"/>
      <c r="AG21" s="583" t="s">
        <v>633</v>
      </c>
    </row>
    <row r="22" spans="1:37" ht="15" customHeight="1">
      <c r="A22" s="1231"/>
      <c r="B22" s="1231"/>
      <c r="C22" s="1231"/>
      <c r="D22" s="1231">
        <v>1</v>
      </c>
      <c r="E22" s="1016"/>
      <c r="F22" s="1009"/>
      <c r="G22" s="1018"/>
      <c r="H22" s="1019"/>
      <c r="I22" s="999"/>
      <c r="J22" s="994"/>
      <c r="K22" s="992"/>
      <c r="L22" s="595" t="str">
        <f>mergeValue(A22) &amp;"."&amp; mergeValue(B22)&amp;"."&amp; mergeValue(C22)&amp;"."&amp; mergeValue(D22)</f>
        <v>1.1.1.1</v>
      </c>
      <c r="M22" s="550" t="s">
        <v>22</v>
      </c>
      <c r="N22" s="1269"/>
      <c r="O22" s="1269"/>
      <c r="P22" s="1269"/>
      <c r="Q22" s="1269"/>
      <c r="R22" s="1269"/>
      <c r="S22" s="1269"/>
      <c r="T22" s="1269"/>
      <c r="U22" s="1269"/>
      <c r="V22" s="1269"/>
      <c r="W22" s="1269"/>
      <c r="X22" s="1269"/>
      <c r="Y22" s="1269"/>
      <c r="Z22" s="1269"/>
      <c r="AA22" s="1269"/>
      <c r="AB22" s="1269"/>
      <c r="AC22" s="1269"/>
      <c r="AD22" s="1269"/>
      <c r="AE22" s="1269"/>
      <c r="AF22" s="1269"/>
      <c r="AG22" s="583" t="s">
        <v>680</v>
      </c>
    </row>
    <row r="23" spans="1:37" ht="20.100000000000001" customHeight="1">
      <c r="A23" s="1231"/>
      <c r="B23" s="1231"/>
      <c r="C23" s="1231"/>
      <c r="D23" s="1231"/>
      <c r="E23" s="1231">
        <v>1</v>
      </c>
      <c r="F23" s="1009"/>
      <c r="G23" s="1018"/>
      <c r="H23" s="1019"/>
      <c r="I23" s="1020"/>
      <c r="J23" s="1010"/>
      <c r="K23" s="1160"/>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3"/>
      <c r="X23" s="541">
        <v>1</v>
      </c>
      <c r="Y23" s="1097"/>
      <c r="Z23" s="673"/>
      <c r="AA23" s="673"/>
      <c r="AB23" s="1241"/>
      <c r="AC23" s="1227" t="s">
        <v>84</v>
      </c>
      <c r="AD23" s="1241"/>
      <c r="AE23" s="1227" t="s">
        <v>85</v>
      </c>
      <c r="AF23" s="580"/>
      <c r="AG23" s="1258" t="s">
        <v>681</v>
      </c>
      <c r="AH23" s="502" t="str">
        <f>strCheckDate(Z24:AF24)</f>
        <v/>
      </c>
      <c r="AI23" s="506" t="str">
        <f>IF(AND(COUNTIF(AJ18:AJ27,AJ23)&gt;1,AJ23&lt;&gt;""),"ErrUnique:HasDoubleConn","")</f>
        <v/>
      </c>
      <c r="AJ23" s="506"/>
      <c r="AK23" s="506"/>
    </row>
    <row r="24" spans="1:37" ht="20.100000000000001" customHeight="1">
      <c r="A24" s="1231"/>
      <c r="B24" s="1231"/>
      <c r="C24" s="1231"/>
      <c r="D24" s="1231"/>
      <c r="E24" s="1231"/>
      <c r="F24" s="1009"/>
      <c r="G24" s="1018"/>
      <c r="H24" s="1019"/>
      <c r="I24" s="1020"/>
      <c r="J24" s="1010"/>
      <c r="K24" s="1160"/>
      <c r="L24" s="1270"/>
      <c r="M24" s="1271"/>
      <c r="N24" s="1227"/>
      <c r="O24" s="1265"/>
      <c r="P24" s="1261"/>
      <c r="Q24" s="1263"/>
      <c r="R24" s="1227"/>
      <c r="S24" s="1265"/>
      <c r="T24" s="1261"/>
      <c r="U24" s="1264"/>
      <c r="V24" s="1227"/>
      <c r="W24" s="603"/>
      <c r="X24" s="567"/>
      <c r="Y24" s="567"/>
      <c r="Z24" s="574"/>
      <c r="AA24" s="605" t="str">
        <f>AB23 &amp; "-" &amp; AD23</f>
        <v>-</v>
      </c>
      <c r="AB24" s="1226"/>
      <c r="AC24" s="1227"/>
      <c r="AD24" s="1226"/>
      <c r="AE24" s="1227"/>
      <c r="AF24" s="675"/>
      <c r="AG24" s="1259"/>
      <c r="AI24" s="506"/>
      <c r="AJ24" s="506"/>
      <c r="AK24" s="506"/>
    </row>
    <row r="25" spans="1:37" ht="20.100000000000001" customHeight="1">
      <c r="A25" s="1231"/>
      <c r="B25" s="1231"/>
      <c r="C25" s="1231"/>
      <c r="D25" s="1231"/>
      <c r="E25" s="1231"/>
      <c r="F25" s="1009"/>
      <c r="G25" s="1018"/>
      <c r="H25" s="1019"/>
      <c r="I25" s="1020"/>
      <c r="J25" s="1010"/>
      <c r="K25" s="1160"/>
      <c r="L25" s="1270"/>
      <c r="M25" s="1271"/>
      <c r="N25" s="1227"/>
      <c r="O25" s="1265"/>
      <c r="P25" s="1261"/>
      <c r="Q25" s="1264"/>
      <c r="R25" s="1227"/>
      <c r="S25" s="604"/>
      <c r="T25" s="560"/>
      <c r="U25" s="567"/>
      <c r="V25" s="573"/>
      <c r="W25" s="573"/>
      <c r="X25" s="573"/>
      <c r="Y25" s="573"/>
      <c r="Z25" s="574"/>
      <c r="AA25" s="574"/>
      <c r="AB25" s="575"/>
      <c r="AC25" s="566"/>
      <c r="AD25" s="566"/>
      <c r="AE25" s="575"/>
      <c r="AF25" s="566"/>
      <c r="AG25" s="1259"/>
      <c r="AI25" s="506"/>
      <c r="AJ25" s="506"/>
      <c r="AK25" s="506"/>
    </row>
    <row r="26" spans="1:37" ht="20.100000000000001" customHeight="1">
      <c r="A26" s="1231"/>
      <c r="B26" s="1231"/>
      <c r="C26" s="1231"/>
      <c r="D26" s="1231"/>
      <c r="E26" s="1231"/>
      <c r="F26" s="1009"/>
      <c r="G26" s="1018"/>
      <c r="H26" s="1019"/>
      <c r="I26" s="1020"/>
      <c r="J26" s="1010"/>
      <c r="K26" s="1160"/>
      <c r="L26" s="1270"/>
      <c r="M26" s="1271"/>
      <c r="N26" s="1227"/>
      <c r="O26" s="576"/>
      <c r="P26" s="578"/>
      <c r="Q26" s="577"/>
      <c r="R26" s="573"/>
      <c r="S26" s="573"/>
      <c r="T26" s="573"/>
      <c r="U26" s="573"/>
      <c r="V26" s="573"/>
      <c r="W26" s="573"/>
      <c r="X26" s="573"/>
      <c r="Y26" s="573"/>
      <c r="Z26" s="574"/>
      <c r="AA26" s="574"/>
      <c r="AB26" s="575"/>
      <c r="AC26" s="566"/>
      <c r="AD26" s="566"/>
      <c r="AE26" s="575"/>
      <c r="AF26" s="566"/>
      <c r="AG26" s="1259"/>
      <c r="AI26" s="506"/>
      <c r="AJ26" s="506"/>
      <c r="AK26" s="506"/>
    </row>
    <row r="27" spans="1:37" s="477" customFormat="1" ht="15" customHeight="1">
      <c r="A27" s="1231"/>
      <c r="B27" s="1231"/>
      <c r="C27" s="1231"/>
      <c r="D27" s="123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0"/>
      <c r="AH27" s="503"/>
      <c r="AI27" s="503"/>
      <c r="AJ27" s="213"/>
      <c r="AK27" s="213"/>
    </row>
    <row r="28" spans="1:37" s="477" customFormat="1" ht="15" customHeight="1">
      <c r="A28" s="1231"/>
      <c r="B28" s="1231"/>
      <c r="C28" s="123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1"/>
      <c r="B29" s="123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04.04.2023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5" sqref="M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8" t="s">
        <v>686</v>
      </c>
      <c r="M5" s="1228"/>
      <c r="N5" s="1228"/>
      <c r="O5" s="1228"/>
      <c r="P5" s="1228"/>
      <c r="Q5" s="1228"/>
      <c r="R5" s="1228"/>
      <c r="S5" s="1228"/>
      <c r="T5" s="122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Y7" s="1014"/>
      <c r="Z7" s="507"/>
      <c r="AA7" s="507"/>
      <c r="AB7" s="507"/>
      <c r="AC7" s="507"/>
    </row>
    <row r="8" spans="1:29" s="572" customFormat="1" ht="18.75">
      <c r="A8" s="592"/>
      <c r="B8" s="592"/>
      <c r="C8" s="592"/>
      <c r="D8" s="592"/>
      <c r="E8" s="592"/>
      <c r="F8" s="592"/>
      <c r="G8" s="592"/>
      <c r="H8" s="592"/>
      <c r="L8" s="501"/>
      <c r="M8" s="619" t="s">
        <v>596</v>
      </c>
      <c r="N8" s="668"/>
      <c r="O8" s="1246" t="str">
        <f>IF(datePr_ch="",IF(datePr="","",datePr),datePr_ch)</f>
        <v>30.03.2023</v>
      </c>
      <c r="P8" s="1247"/>
      <c r="Q8" s="1247"/>
      <c r="R8" s="1247"/>
      <c r="S8" s="1247"/>
      <c r="T8" s="1248"/>
      <c r="U8" s="669"/>
      <c r="Y8" s="1014"/>
      <c r="Z8" s="592"/>
      <c r="AA8" s="592"/>
      <c r="AB8" s="592"/>
      <c r="AC8" s="592"/>
    </row>
    <row r="9" spans="1:29" s="493" customFormat="1" ht="18.75">
      <c r="A9" s="507"/>
      <c r="B9" s="507"/>
      <c r="C9" s="507"/>
      <c r="D9" s="507"/>
      <c r="E9" s="507"/>
      <c r="F9" s="507"/>
      <c r="G9" s="507"/>
      <c r="H9" s="507"/>
      <c r="L9" s="554"/>
      <c r="M9" s="619" t="s">
        <v>595</v>
      </c>
      <c r="N9" s="668"/>
      <c r="O9" s="1246" t="str">
        <f>IF(numberPr_ch="",IF(numberPr="","",numberPr),numberPr_ch)</f>
        <v>19/2</v>
      </c>
      <c r="P9" s="1247"/>
      <c r="Q9" s="1247"/>
      <c r="R9" s="1247"/>
      <c r="S9" s="1247"/>
      <c r="T9" s="1248"/>
      <c r="U9" s="669"/>
      <c r="Y9" s="1014"/>
      <c r="Z9" s="507"/>
      <c r="AA9" s="507"/>
      <c r="AB9" s="507"/>
      <c r="AC9" s="507"/>
    </row>
    <row r="10" spans="1:29"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9"/>
      <c r="M12" s="1229"/>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5"/>
      <c r="R13" s="1245"/>
      <c r="S13" s="1245"/>
      <c r="T13" s="1245"/>
      <c r="U13" s="1245"/>
      <c r="V13" s="1245"/>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12" t="s">
        <v>92</v>
      </c>
      <c r="M15" s="1212" t="s">
        <v>626</v>
      </c>
      <c r="N15" s="536"/>
      <c r="O15" s="1212" t="s">
        <v>627</v>
      </c>
      <c r="P15" s="1266" t="s">
        <v>628</v>
      </c>
      <c r="Q15" s="1266" t="s">
        <v>641</v>
      </c>
      <c r="R15" s="1266"/>
      <c r="S15" s="1266"/>
      <c r="T15" s="1266"/>
      <c r="U15" s="1266"/>
      <c r="V15" s="1212" t="s">
        <v>341</v>
      </c>
      <c r="W15" s="1244" t="s">
        <v>275</v>
      </c>
      <c r="X15" s="1157"/>
    </row>
    <row r="16" spans="1:29" s="525" customFormat="1" ht="25.5" customHeight="1">
      <c r="A16" s="587"/>
      <c r="B16" s="587"/>
      <c r="C16" s="587"/>
      <c r="D16" s="587"/>
      <c r="E16" s="587"/>
      <c r="F16" s="587"/>
      <c r="G16" s="593"/>
      <c r="H16" s="593"/>
      <c r="I16" s="533"/>
      <c r="J16" s="531"/>
      <c r="K16" s="531"/>
      <c r="L16" s="1212"/>
      <c r="M16" s="1212"/>
      <c r="N16" s="536"/>
      <c r="O16" s="1212"/>
      <c r="P16" s="1266"/>
      <c r="Q16" s="1266" t="s">
        <v>679</v>
      </c>
      <c r="R16" s="1266"/>
      <c r="S16" s="1255" t="s">
        <v>654</v>
      </c>
      <c r="T16" s="1255"/>
      <c r="U16" s="1255"/>
      <c r="V16" s="1212"/>
      <c r="W16" s="1244"/>
      <c r="X16" s="1157"/>
      <c r="Y16" s="1009"/>
      <c r="Z16" s="587"/>
      <c r="AA16" s="587"/>
      <c r="AB16" s="587"/>
      <c r="AC16" s="587"/>
    </row>
    <row r="17" spans="1:29" ht="14.25" customHeight="1">
      <c r="J17" s="483"/>
      <c r="K17" s="483"/>
      <c r="L17" s="1212"/>
      <c r="M17" s="1212"/>
      <c r="N17" s="536"/>
      <c r="O17" s="1212"/>
      <c r="P17" s="1266"/>
      <c r="Q17" s="536" t="s">
        <v>677</v>
      </c>
      <c r="R17" s="536" t="s">
        <v>678</v>
      </c>
      <c r="S17" s="538" t="s">
        <v>274</v>
      </c>
      <c r="T17" s="1257" t="s">
        <v>273</v>
      </c>
      <c r="U17" s="1257"/>
      <c r="V17" s="1212"/>
      <c r="W17" s="1244"/>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7">
        <f t="shared" ca="1" si="0"/>
        <v>8</v>
      </c>
      <c r="U18" s="1267"/>
      <c r="V18" s="489">
        <f ca="1">OFFSET(V18,0,-2)+1</f>
        <v>9</v>
      </c>
      <c r="W18" s="525"/>
      <c r="X18" s="489">
        <f ca="1">OFFSET(X18,0,-2)+1</f>
        <v>10</v>
      </c>
    </row>
    <row r="19" spans="1:29" ht="22.5">
      <c r="A19" s="1231">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Плата в размере 13 194,577 тыс. руб. (без учета НДС) за подключение к системе теплоснабжения АО "УСТЭК-Челябинск" для муниципального унитарного предприятия "Челябинские коммунальные тепловые сети, объект - "Т/трасса от т.11 т/м ТЭЦ-1 Колющенко до ТК 11-4, ул. Многостаночников-Гюго D=326 L=342», расположенного по адресу: г. Челябинск, ул. Гюго". Общая подключаемая нагрузка 0,817 Гкал/ч</v>
      </c>
      <c r="P19" s="1243"/>
      <c r="Q19" s="1243"/>
      <c r="R19" s="1243"/>
      <c r="S19" s="1243"/>
      <c r="T19" s="1243"/>
      <c r="U19" s="1243"/>
      <c r="V19" s="1243"/>
      <c r="W19" s="1243"/>
      <c r="X19" s="583" t="s">
        <v>476</v>
      </c>
    </row>
    <row r="20" spans="1:29" hidden="1">
      <c r="A20" s="1231"/>
      <c r="B20" s="1231">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31"/>
      <c r="B21" s="1231"/>
      <c r="C21" s="1231">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31"/>
      <c r="B22" s="1231"/>
      <c r="C22" s="1231"/>
      <c r="D22" s="1231">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225">
      <c r="A23" s="1231"/>
      <c r="B23" s="1231"/>
      <c r="C23" s="1231"/>
      <c r="D23" s="1231"/>
      <c r="E23" s="982">
        <v>1</v>
      </c>
      <c r="F23" s="982"/>
      <c r="G23" s="987"/>
      <c r="H23" s="984"/>
      <c r="I23" s="990"/>
      <c r="J23" s="988"/>
      <c r="K23" s="978"/>
      <c r="L23" s="595" t="str">
        <f>mergeValue(A23) &amp;"."&amp; mergeValue(B23)&amp;"."&amp; mergeValue(C23)&amp;"."&amp; mergeValue(D23)&amp;"."&amp; mergeValue(E23)</f>
        <v>1.1.1.1.1</v>
      </c>
      <c r="M23" s="1073" t="s">
        <v>2947</v>
      </c>
      <c r="N23" s="544"/>
      <c r="O23" s="1075" t="s">
        <v>2928</v>
      </c>
      <c r="P23" s="1076">
        <v>0.81699999999999995</v>
      </c>
      <c r="Q23" s="1122">
        <f>1.2*R23</f>
        <v>19380.039657282741</v>
      </c>
      <c r="R23" s="1122">
        <f>13194.577/P23</f>
        <v>16150.033047735618</v>
      </c>
      <c r="S23" s="1100" t="s">
        <v>1421</v>
      </c>
      <c r="T23" s="652" t="s">
        <v>84</v>
      </c>
      <c r="U23" s="1108" t="s">
        <v>1422</v>
      </c>
      <c r="V23" s="776" t="s">
        <v>85</v>
      </c>
      <c r="W23" s="841"/>
      <c r="X23" s="1202" t="s">
        <v>688</v>
      </c>
      <c r="Y23" s="1009" t="str">
        <f>strCheckDateTwo(N23:W23)</f>
        <v/>
      </c>
    </row>
    <row r="24" spans="1:29" hidden="1">
      <c r="A24" s="1231"/>
      <c r="B24" s="1231"/>
      <c r="C24" s="1231"/>
      <c r="D24" s="1231"/>
      <c r="E24" s="982"/>
      <c r="F24" s="982"/>
      <c r="G24" s="987"/>
      <c r="H24" s="984"/>
      <c r="I24" s="990"/>
      <c r="J24" s="988"/>
      <c r="K24" s="978"/>
      <c r="L24" s="633"/>
      <c r="M24" s="563"/>
      <c r="N24" s="648"/>
      <c r="O24" s="648"/>
      <c r="P24" s="648"/>
      <c r="Q24" s="648"/>
      <c r="R24" s="586" t="str">
        <f>S23 &amp; "-" &amp; U23</f>
        <v>30.03.2023-30.03.2026</v>
      </c>
      <c r="S24" s="514"/>
      <c r="T24" s="588"/>
      <c r="U24" s="514"/>
      <c r="V24" s="648"/>
      <c r="W24" s="840"/>
      <c r="X24" s="1203"/>
    </row>
    <row r="25" spans="1:29" ht="15" customHeight="1">
      <c r="A25" s="1231"/>
      <c r="B25" s="1231"/>
      <c r="C25" s="1231"/>
      <c r="D25" s="1231"/>
      <c r="E25" s="982"/>
      <c r="F25" s="982"/>
      <c r="G25" s="987"/>
      <c r="H25" s="984"/>
      <c r="I25" s="990"/>
      <c r="J25" s="988"/>
      <c r="K25" s="978"/>
      <c r="L25" s="540"/>
      <c r="M25" s="553" t="s">
        <v>5</v>
      </c>
      <c r="N25" s="551"/>
      <c r="O25" s="547"/>
      <c r="P25" s="547"/>
      <c r="Q25" s="547"/>
      <c r="R25" s="547"/>
      <c r="S25" s="575"/>
      <c r="T25" s="566"/>
      <c r="U25" s="565"/>
      <c r="V25" s="551"/>
      <c r="W25" s="551"/>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04.04.2023</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8" t="s">
        <v>730</v>
      </c>
      <c r="E5" s="1228"/>
      <c r="F5" s="1228"/>
      <c r="G5" s="438"/>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2930</v>
      </c>
      <c r="F12" s="1098" t="s">
        <v>2929</v>
      </c>
      <c r="G12" s="1202" t="s">
        <v>597</v>
      </c>
    </row>
    <row r="13" spans="1:16" ht="15" customHeight="1">
      <c r="A13" s="285"/>
      <c r="C13" s="86"/>
      <c r="D13" s="114"/>
      <c r="E13" s="301" t="s">
        <v>328</v>
      </c>
      <c r="F13" s="298"/>
      <c r="G13" s="1204"/>
    </row>
    <row r="14" spans="1:16">
      <c r="A14" s="285"/>
      <c r="C14" s="86"/>
      <c r="D14" s="187" t="s">
        <v>329</v>
      </c>
      <c r="E14" s="287" t="s">
        <v>694</v>
      </c>
      <c r="F14" s="295" t="s">
        <v>458</v>
      </c>
      <c r="G14" s="791"/>
    </row>
    <row r="15" spans="1:16" ht="42.95" customHeight="1">
      <c r="A15" s="285"/>
      <c r="C15" s="86"/>
      <c r="D15" s="187" t="s">
        <v>443</v>
      </c>
      <c r="E15" s="289" t="s">
        <v>2931</v>
      </c>
      <c r="F15" s="1098" t="s">
        <v>2929</v>
      </c>
      <c r="G15" s="1202" t="s">
        <v>695</v>
      </c>
    </row>
    <row r="16" spans="1:16" s="801" customFormat="1" ht="15" customHeight="1">
      <c r="A16" s="805"/>
      <c r="B16" s="186"/>
      <c r="C16" s="688"/>
      <c r="D16" s="826"/>
      <c r="E16" s="829" t="s">
        <v>328</v>
      </c>
      <c r="F16" s="792"/>
      <c r="G16" s="120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04.04.2023</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2" zoomScaleNormal="100" workbookViewId="0">
      <selection activeCell="E34" sqref="E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6"/>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2932</v>
      </c>
      <c r="H12" s="1098" t="s">
        <v>2929</v>
      </c>
      <c r="I12" s="415" t="s">
        <v>697</v>
      </c>
    </row>
    <row r="13" spans="1:9" ht="33.75">
      <c r="A13" s="285"/>
      <c r="B13" s="186">
        <v>3</v>
      </c>
      <c r="C13" s="86"/>
      <c r="D13" s="187">
        <v>2</v>
      </c>
      <c r="E13" s="352" t="s">
        <v>698</v>
      </c>
      <c r="F13" s="295"/>
      <c r="G13" s="295" t="s">
        <v>458</v>
      </c>
      <c r="H13" s="1098" t="s">
        <v>2929</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2933</v>
      </c>
      <c r="F15" s="295"/>
      <c r="G15" s="295" t="s">
        <v>458</v>
      </c>
      <c r="H15" s="1098" t="s">
        <v>2929</v>
      </c>
      <c r="I15" s="1202" t="s">
        <v>700</v>
      </c>
    </row>
    <row r="16" spans="1:9" ht="15" customHeight="1">
      <c r="A16" s="285"/>
      <c r="C16" s="86"/>
      <c r="D16" s="114"/>
      <c r="E16" s="300" t="s">
        <v>328</v>
      </c>
      <c r="F16" s="301"/>
      <c r="G16" s="301"/>
      <c r="H16" s="298"/>
      <c r="I16" s="1204"/>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2935</v>
      </c>
      <c r="H18" s="295" t="s">
        <v>458</v>
      </c>
      <c r="I18" s="1202" t="s">
        <v>481</v>
      </c>
    </row>
    <row r="19" spans="1:12" s="1062" customFormat="1" ht="20.100000000000001" customHeight="1">
      <c r="A19" s="805"/>
      <c r="B19" s="186"/>
      <c r="C19" s="1109" t="s">
        <v>2925</v>
      </c>
      <c r="D19" s="187" t="s">
        <v>2934</v>
      </c>
      <c r="E19" s="302" t="str">
        <f>E18</f>
        <v>наименование НПА</v>
      </c>
      <c r="F19" s="295" t="s">
        <v>458</v>
      </c>
      <c r="G19" s="414" t="s">
        <v>2936</v>
      </c>
      <c r="H19" s="295" t="s">
        <v>458</v>
      </c>
      <c r="I19" s="1203"/>
      <c r="K19" s="831"/>
      <c r="L19" s="831"/>
    </row>
    <row r="20" spans="1:12" ht="15" customHeight="1">
      <c r="A20" s="285"/>
      <c r="C20" s="86"/>
      <c r="D20" s="114"/>
      <c r="E20" s="300" t="s">
        <v>328</v>
      </c>
      <c r="F20" s="301"/>
      <c r="G20" s="301"/>
      <c r="H20" s="298"/>
      <c r="I20" s="1204"/>
    </row>
    <row r="21" spans="1:12" ht="30" customHeight="1">
      <c r="A21" s="285"/>
      <c r="B21" s="186">
        <v>3</v>
      </c>
      <c r="C21" s="86"/>
      <c r="D21" s="187">
        <v>5</v>
      </c>
      <c r="E21" s="1273" t="s">
        <v>702</v>
      </c>
      <c r="F21" s="1273"/>
      <c r="G21" s="1273"/>
      <c r="H21" s="1273"/>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2939</v>
      </c>
      <c r="H23" s="295" t="s">
        <v>458</v>
      </c>
      <c r="I23" s="1202" t="s">
        <v>704</v>
      </c>
    </row>
    <row r="24" spans="1:12" s="1062" customFormat="1" ht="20.100000000000001" customHeight="1">
      <c r="A24" s="805"/>
      <c r="B24" s="186"/>
      <c r="C24" s="1109" t="s">
        <v>2925</v>
      </c>
      <c r="D24" s="187" t="s">
        <v>2937</v>
      </c>
      <c r="E24" s="303" t="str">
        <f>E23</f>
        <v>контактный телефон службы</v>
      </c>
      <c r="F24" s="295" t="s">
        <v>458</v>
      </c>
      <c r="G24" s="414" t="s">
        <v>2940</v>
      </c>
      <c r="H24" s="295" t="s">
        <v>458</v>
      </c>
      <c r="I24" s="1203"/>
      <c r="K24" s="831"/>
      <c r="L24" s="831"/>
    </row>
    <row r="25" spans="1:12" s="1062" customFormat="1" ht="20.100000000000001" customHeight="1">
      <c r="A25" s="805"/>
      <c r="B25" s="186"/>
      <c r="C25" s="1109" t="s">
        <v>2925</v>
      </c>
      <c r="D25" s="187" t="s">
        <v>2938</v>
      </c>
      <c r="E25" s="303" t="str">
        <f>E24</f>
        <v>контактный телефон службы</v>
      </c>
      <c r="F25" s="295" t="s">
        <v>458</v>
      </c>
      <c r="G25" s="414" t="s">
        <v>2941</v>
      </c>
      <c r="H25" s="295" t="s">
        <v>458</v>
      </c>
      <c r="I25" s="1203"/>
      <c r="K25" s="831"/>
      <c r="L25" s="831"/>
    </row>
    <row r="26" spans="1:12" ht="15" customHeight="1">
      <c r="A26" s="285"/>
      <c r="C26" s="86"/>
      <c r="D26" s="114"/>
      <c r="E26" s="301" t="s">
        <v>328</v>
      </c>
      <c r="F26" s="297"/>
      <c r="G26" s="297"/>
      <c r="H26" s="298"/>
      <c r="I26" s="1204"/>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2942</v>
      </c>
      <c r="H28" s="295" t="s">
        <v>458</v>
      </c>
      <c r="I28" s="1202" t="s">
        <v>598</v>
      </c>
    </row>
    <row r="29" spans="1:12" ht="15" customHeight="1">
      <c r="A29" s="285"/>
      <c r="C29" s="86"/>
      <c r="D29" s="114"/>
      <c r="E29" s="301" t="s">
        <v>328</v>
      </c>
      <c r="F29" s="297"/>
      <c r="G29" s="297"/>
      <c r="H29" s="298"/>
      <c r="I29" s="1204"/>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2945</v>
      </c>
      <c r="H31" s="295" t="s">
        <v>458</v>
      </c>
      <c r="I31" s="1202" t="s">
        <v>707</v>
      </c>
      <c r="K31" s="212" t="s">
        <v>2944</v>
      </c>
      <c r="L31" s="212" t="s">
        <v>2943</v>
      </c>
    </row>
    <row r="32" spans="1:12" ht="15" customHeight="1">
      <c r="A32" s="285"/>
      <c r="C32" s="86"/>
      <c r="D32" s="114"/>
      <c r="E32" s="301" t="s">
        <v>328</v>
      </c>
      <c r="F32" s="297"/>
      <c r="G32" s="297"/>
      <c r="H32" s="298"/>
      <c r="I32" s="1204"/>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2946</v>
      </c>
      <c r="F34" s="295"/>
      <c r="G34" s="295" t="s">
        <v>458</v>
      </c>
      <c r="H34" s="1098" t="s">
        <v>2929</v>
      </c>
      <c r="I34" s="1202" t="s">
        <v>480</v>
      </c>
    </row>
    <row r="35" spans="1:12" ht="15" customHeight="1">
      <c r="A35" s="285"/>
      <c r="C35" s="86"/>
      <c r="D35" s="114"/>
      <c r="E35" s="300" t="s">
        <v>328</v>
      </c>
      <c r="F35" s="297"/>
      <c r="G35" s="297"/>
      <c r="H35" s="298"/>
      <c r="I35" s="1204"/>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12"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4"/>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45020.628194444442</v>
      </c>
      <c r="B2" s="12" t="s">
        <v>774</v>
      </c>
      <c r="C2" s="12" t="s">
        <v>442</v>
      </c>
    </row>
    <row r="3" spans="1:4">
      <c r="A3" s="1115">
        <v>45020.628206018519</v>
      </c>
      <c r="B3" s="12" t="s">
        <v>775</v>
      </c>
      <c r="C3" s="12" t="s">
        <v>442</v>
      </c>
    </row>
    <row r="4" spans="1:4">
      <c r="A4" s="1115">
        <v>45020.628252314818</v>
      </c>
      <c r="B4" s="12" t="s">
        <v>774</v>
      </c>
      <c r="C4" s="12" t="s">
        <v>442</v>
      </c>
    </row>
    <row r="5" spans="1:4">
      <c r="A5" s="1115">
        <v>45020.628263888888</v>
      </c>
      <c r="B5" s="12" t="s">
        <v>775</v>
      </c>
      <c r="C5" s="12" t="s">
        <v>442</v>
      </c>
    </row>
    <row r="6" spans="1:4">
      <c r="A6" s="1115">
        <v>45020.629513888889</v>
      </c>
      <c r="B6" s="12" t="s">
        <v>774</v>
      </c>
      <c r="C6" s="12" t="s">
        <v>442</v>
      </c>
    </row>
    <row r="7" spans="1:4">
      <c r="A7" s="1115">
        <v>45020.629525462966</v>
      </c>
      <c r="B7" s="12" t="s">
        <v>775</v>
      </c>
      <c r="C7" s="12" t="s">
        <v>442</v>
      </c>
    </row>
    <row r="8" spans="1:4">
      <c r="A8" s="1115">
        <v>45020.64135416667</v>
      </c>
      <c r="B8" s="12" t="s">
        <v>774</v>
      </c>
      <c r="C8" s="12" t="s">
        <v>442</v>
      </c>
    </row>
    <row r="9" spans="1:4">
      <c r="A9" s="1115">
        <v>45020.641365740739</v>
      </c>
      <c r="B9" s="12" t="s">
        <v>775</v>
      </c>
      <c r="C9" s="12" t="s">
        <v>442</v>
      </c>
    </row>
    <row r="10" spans="1:4">
      <c r="A10" s="1115">
        <v>45362.553356481483</v>
      </c>
      <c r="B10" s="12" t="s">
        <v>774</v>
      </c>
      <c r="C10" s="12" t="s">
        <v>442</v>
      </c>
    </row>
    <row r="11" spans="1:4">
      <c r="A11" s="1115">
        <v>45362.553368055553</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7"/>
      <c r="F9" s="1299"/>
      <c r="G9" s="1303" t="s">
        <v>85</v>
      </c>
      <c r="H9" s="1172"/>
      <c r="I9" s="1172">
        <v>1</v>
      </c>
      <c r="J9" s="1292"/>
      <c r="K9" s="1227" t="s">
        <v>85</v>
      </c>
      <c r="L9" s="1191"/>
      <c r="M9" s="1191" t="s">
        <v>93</v>
      </c>
      <c r="N9" s="1295"/>
      <c r="O9" s="1227" t="s">
        <v>85</v>
      </c>
      <c r="P9" s="1191"/>
      <c r="Q9" s="1191" t="s">
        <v>93</v>
      </c>
      <c r="R9" s="1296"/>
      <c r="S9" s="1227" t="s">
        <v>85</v>
      </c>
      <c r="T9" s="1088"/>
      <c r="U9" s="1088" t="s">
        <v>93</v>
      </c>
      <c r="V9" s="1114"/>
      <c r="W9" s="308"/>
    </row>
    <row r="10" spans="1:23" s="741" customFormat="1" ht="17.100000000000001" customHeight="1">
      <c r="A10" s="205"/>
      <c r="C10" s="159"/>
      <c r="D10" s="1172"/>
      <c r="E10" s="1297"/>
      <c r="F10" s="1299"/>
      <c r="G10" s="1303"/>
      <c r="H10" s="1172"/>
      <c r="I10" s="1172"/>
      <c r="J10" s="1292"/>
      <c r="K10" s="1227"/>
      <c r="L10" s="1191"/>
      <c r="M10" s="1191"/>
      <c r="N10" s="1295"/>
      <c r="O10" s="1227"/>
      <c r="P10" s="1191"/>
      <c r="Q10" s="1191"/>
      <c r="R10" s="1296"/>
      <c r="S10" s="1227"/>
      <c r="T10" s="1090"/>
      <c r="U10" s="746"/>
      <c r="V10" s="747" t="s">
        <v>716</v>
      </c>
      <c r="W10" s="748"/>
    </row>
    <row r="11" spans="1:23" s="102" customFormat="1" ht="17.100000000000001" customHeight="1">
      <c r="A11" s="205"/>
      <c r="C11" s="159"/>
      <c r="D11" s="1173"/>
      <c r="E11" s="1298"/>
      <c r="F11" s="1300"/>
      <c r="G11" s="1173"/>
      <c r="H11" s="1173"/>
      <c r="I11" s="1173"/>
      <c r="J11" s="1293"/>
      <c r="K11" s="1173"/>
      <c r="L11" s="1173"/>
      <c r="M11" s="1173"/>
      <c r="N11" s="1296"/>
      <c r="O11" s="1173"/>
      <c r="P11" s="1089"/>
      <c r="Q11" s="746"/>
      <c r="R11" s="747" t="s">
        <v>715</v>
      </c>
      <c r="S11" s="743"/>
      <c r="T11" s="743"/>
      <c r="U11" s="743"/>
      <c r="V11" s="743"/>
      <c r="W11" s="748"/>
    </row>
    <row r="12" spans="1:23" s="102" customFormat="1" ht="17.100000000000001" customHeight="1">
      <c r="A12" s="205"/>
      <c r="C12" s="159"/>
      <c r="D12" s="1173"/>
      <c r="E12" s="1298"/>
      <c r="F12" s="1300"/>
      <c r="G12" s="1173"/>
      <c r="H12" s="1173"/>
      <c r="I12" s="1173"/>
      <c r="J12" s="1293"/>
      <c r="K12" s="1173"/>
      <c r="L12" s="746"/>
      <c r="M12" s="747"/>
      <c r="N12" s="747" t="s">
        <v>412</v>
      </c>
      <c r="O12" s="747"/>
      <c r="P12" s="747"/>
      <c r="Q12" s="747"/>
      <c r="R12" s="747"/>
      <c r="S12" s="743"/>
      <c r="T12" s="743"/>
      <c r="U12" s="743"/>
      <c r="V12" s="743"/>
      <c r="W12" s="748"/>
    </row>
    <row r="13" spans="1:23" s="102" customFormat="1" ht="17.25" customHeight="1">
      <c r="A13" s="205"/>
      <c r="C13" s="159"/>
      <c r="D13" s="1173"/>
      <c r="E13" s="1298"/>
      <c r="F13" s="1300"/>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1"/>
      <c r="E15" s="1301"/>
      <c r="F15" s="1302"/>
      <c r="G15" s="1304"/>
      <c r="H15" s="1172"/>
      <c r="I15" s="1172">
        <v>1</v>
      </c>
      <c r="J15" s="1292"/>
      <c r="K15" s="1227" t="s">
        <v>85</v>
      </c>
      <c r="L15" s="1191"/>
      <c r="M15" s="1191" t="s">
        <v>93</v>
      </c>
      <c r="N15" s="1295"/>
      <c r="O15" s="1227" t="s">
        <v>85</v>
      </c>
      <c r="P15" s="1191"/>
      <c r="Q15" s="1191" t="s">
        <v>93</v>
      </c>
      <c r="R15" s="1296"/>
      <c r="S15" s="1227" t="s">
        <v>85</v>
      </c>
      <c r="T15" s="1088"/>
      <c r="U15" s="1088" t="s">
        <v>93</v>
      </c>
      <c r="V15" s="1114"/>
      <c r="W15" s="308"/>
    </row>
    <row r="16" spans="1:23" s="744" customFormat="1" ht="16.5" customHeight="1">
      <c r="A16" s="750"/>
      <c r="B16" s="745"/>
      <c r="C16" s="749"/>
      <c r="D16" s="1291"/>
      <c r="E16" s="1301"/>
      <c r="F16" s="1302"/>
      <c r="G16" s="1304"/>
      <c r="H16" s="1172"/>
      <c r="I16" s="1172"/>
      <c r="J16" s="1292"/>
      <c r="K16" s="1227"/>
      <c r="L16" s="1191"/>
      <c r="M16" s="1191"/>
      <c r="N16" s="1295"/>
      <c r="O16" s="1227"/>
      <c r="P16" s="1191"/>
      <c r="Q16" s="1191"/>
      <c r="R16" s="1296"/>
      <c r="S16" s="1227"/>
      <c r="T16" s="1090"/>
      <c r="U16" s="746"/>
      <c r="V16" s="747" t="s">
        <v>716</v>
      </c>
      <c r="W16" s="748"/>
    </row>
    <row r="17" spans="1:36" ht="17.100000000000001" customHeight="1">
      <c r="A17" s="205"/>
      <c r="B17" s="102"/>
      <c r="C17" s="159"/>
      <c r="D17" s="1291"/>
      <c r="E17" s="1301"/>
      <c r="F17" s="1302"/>
      <c r="G17" s="1304"/>
      <c r="H17" s="1172"/>
      <c r="I17" s="1172"/>
      <c r="J17" s="1293"/>
      <c r="K17" s="1227"/>
      <c r="L17" s="1191"/>
      <c r="M17" s="1191"/>
      <c r="N17" s="1296"/>
      <c r="O17" s="1227"/>
      <c r="P17" s="1089"/>
      <c r="Q17" s="746"/>
      <c r="R17" s="747" t="s">
        <v>715</v>
      </c>
      <c r="S17" s="743"/>
      <c r="T17" s="743"/>
      <c r="U17" s="743"/>
      <c r="V17" s="743"/>
      <c r="W17" s="748"/>
    </row>
    <row r="18" spans="1:36" ht="17.100000000000001" customHeight="1">
      <c r="A18" s="205"/>
      <c r="B18" s="102"/>
      <c r="C18" s="159"/>
      <c r="D18" s="1291"/>
      <c r="E18" s="1301"/>
      <c r="F18" s="1302"/>
      <c r="G18" s="1304"/>
      <c r="H18" s="1172"/>
      <c r="I18" s="1172"/>
      <c r="J18" s="1293"/>
      <c r="K18" s="1227"/>
      <c r="L18" s="746"/>
      <c r="M18" s="747"/>
      <c r="N18" s="747" t="s">
        <v>412</v>
      </c>
      <c r="O18" s="747"/>
      <c r="P18" s="747"/>
      <c r="Q18" s="747"/>
      <c r="R18" s="747"/>
      <c r="S18" s="743"/>
      <c r="T18" s="743"/>
      <c r="U18" s="743"/>
      <c r="V18" s="743"/>
      <c r="W18" s="748"/>
    </row>
    <row r="19" spans="1:36" ht="17.100000000000001" customHeight="1">
      <c r="A19" s="205"/>
      <c r="B19" s="102"/>
      <c r="C19" s="159"/>
      <c r="D19" s="1291"/>
      <c r="E19" s="1301"/>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31">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1"/>
      <c r="B32" s="1231">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1"/>
      <c r="B33" s="1231"/>
      <c r="C33" s="1231">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1"/>
      <c r="B34" s="1231"/>
      <c r="C34" s="1231"/>
      <c r="D34" s="1231">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1"/>
      <c r="B35" s="1231"/>
      <c r="C35" s="1231"/>
      <c r="D35" s="1231"/>
      <c r="E35" s="1231">
        <v>1</v>
      </c>
      <c r="F35" s="851"/>
      <c r="G35" s="851"/>
      <c r="H35" s="849">
        <v>1</v>
      </c>
      <c r="I35" s="1231">
        <v>1</v>
      </c>
      <c r="J35" s="851"/>
      <c r="K35" s="856"/>
      <c r="L35" s="595" t="str">
        <f>mergeValue(A35) &amp;"."&amp; mergeValue(B35)&amp;"."&amp; mergeValue(C35)&amp;"."&amp; mergeValue(D35)&amp;"."&amp; mergeValue(E35)</f>
        <v>1.1.1.1.1</v>
      </c>
      <c r="M35" s="556" t="s">
        <v>9</v>
      </c>
      <c r="N35" s="648"/>
      <c r="O35" s="1234"/>
      <c r="P35" s="1235"/>
      <c r="Q35" s="1235"/>
      <c r="R35" s="1235"/>
      <c r="S35" s="1235"/>
      <c r="T35" s="1235"/>
      <c r="U35" s="1235"/>
      <c r="V35" s="123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1"/>
      <c r="B36" s="1231"/>
      <c r="C36" s="1231"/>
      <c r="D36" s="1231"/>
      <c r="E36" s="1231"/>
      <c r="F36" s="1231">
        <v>1</v>
      </c>
      <c r="G36" s="849"/>
      <c r="H36" s="849"/>
      <c r="I36" s="1231"/>
      <c r="J36" s="1231">
        <v>1</v>
      </c>
      <c r="K36" s="857"/>
      <c r="L36" s="595" t="str">
        <f>mergeValue(A36) &amp;"."&amp; mergeValue(B36)&amp;"."&amp; mergeValue(C36)&amp;"."&amp; mergeValue(D36)&amp;"."&amp; mergeValue(E36)&amp;"."&amp; mergeValue(F36)</f>
        <v>1.1.1.1.1.1</v>
      </c>
      <c r="M36" s="557" t="s">
        <v>10</v>
      </c>
      <c r="N36" s="648"/>
      <c r="O36" s="1234"/>
      <c r="P36" s="1235"/>
      <c r="Q36" s="1235"/>
      <c r="R36" s="1235"/>
      <c r="S36" s="1235"/>
      <c r="T36" s="1235"/>
      <c r="U36" s="1235"/>
      <c r="V36" s="123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1"/>
      <c r="B37" s="1231"/>
      <c r="C37" s="1231"/>
      <c r="D37" s="1231"/>
      <c r="E37" s="1231"/>
      <c r="F37" s="1231"/>
      <c r="G37" s="849">
        <v>1</v>
      </c>
      <c r="H37" s="849"/>
      <c r="I37" s="1231"/>
      <c r="J37" s="1231"/>
      <c r="K37" s="857">
        <v>1</v>
      </c>
      <c r="L37" s="595" t="str">
        <f>mergeValue(A37) &amp;"."&amp; mergeValue(B37)&amp;"."&amp; mergeValue(C37)&amp;"."&amp; mergeValue(D37)&amp;"."&amp; mergeValue(E37)&amp;"."&amp; mergeValue(F37)&amp;"."&amp; mergeValue(G37)</f>
        <v>1.1.1.1.1.1.1</v>
      </c>
      <c r="M37" s="1070"/>
      <c r="N37" s="648"/>
      <c r="O37" s="564"/>
      <c r="P37" s="564"/>
      <c r="Q37" s="1095"/>
      <c r="R37" s="1226"/>
      <c r="S37" s="1227" t="s">
        <v>84</v>
      </c>
      <c r="T37" s="1226"/>
      <c r="U37" s="1227"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1"/>
      <c r="B38" s="1231"/>
      <c r="C38" s="1231"/>
      <c r="D38" s="1231"/>
      <c r="E38" s="1231"/>
      <c r="F38" s="1231"/>
      <c r="G38" s="849"/>
      <c r="H38" s="849"/>
      <c r="I38" s="1231"/>
      <c r="J38" s="1231"/>
      <c r="K38" s="857"/>
      <c r="L38" s="602"/>
      <c r="M38" s="648"/>
      <c r="N38" s="648"/>
      <c r="O38" s="564"/>
      <c r="P38" s="564"/>
      <c r="Q38" s="586" t="str">
        <f>R37 &amp; "-" &amp; T37</f>
        <v>-</v>
      </c>
      <c r="R38" s="1226"/>
      <c r="S38" s="1227"/>
      <c r="T38" s="1226"/>
      <c r="U38" s="1227"/>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31"/>
      <c r="B39" s="1231"/>
      <c r="C39" s="1231"/>
      <c r="D39" s="1231"/>
      <c r="E39" s="1231"/>
      <c r="F39" s="1231"/>
      <c r="G39" s="851"/>
      <c r="H39" s="849"/>
      <c r="I39" s="1231"/>
      <c r="J39" s="1231"/>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1"/>
      <c r="B40" s="1231"/>
      <c r="C40" s="1231"/>
      <c r="D40" s="1231"/>
      <c r="E40" s="1231"/>
      <c r="F40" s="851"/>
      <c r="G40" s="851"/>
      <c r="H40" s="849"/>
      <c r="I40" s="123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1"/>
      <c r="B41" s="1231"/>
      <c r="C41" s="1231"/>
      <c r="D41" s="123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1"/>
      <c r="B42" s="1231"/>
      <c r="C42" s="123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1"/>
      <c r="B43" s="123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1">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1"/>
      <c r="B50" s="1231">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1"/>
      <c r="B51" s="1231"/>
      <c r="C51" s="1231">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1"/>
      <c r="B52" s="1231"/>
      <c r="C52" s="1231"/>
      <c r="D52" s="1231">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1"/>
      <c r="B53" s="1231"/>
      <c r="C53" s="1231"/>
      <c r="D53" s="1231"/>
      <c r="E53" s="1231">
        <v>1</v>
      </c>
      <c r="F53" s="869"/>
      <c r="G53" s="869"/>
      <c r="H53" s="867">
        <v>1</v>
      </c>
      <c r="I53" s="1231">
        <v>1</v>
      </c>
      <c r="J53" s="869"/>
      <c r="K53" s="874"/>
      <c r="L53" s="595" t="str">
        <f>mergeValue(A53) &amp;"."&amp; mergeValue(B53)&amp;"."&amp; mergeValue(C53)&amp;"."&amp; mergeValue(D53)&amp;"."&amp; mergeValue(E53)</f>
        <v>1.1.1.1.1</v>
      </c>
      <c r="M53" s="556" t="s">
        <v>9</v>
      </c>
      <c r="N53" s="648"/>
      <c r="O53" s="1234"/>
      <c r="P53" s="1235"/>
      <c r="Q53" s="1235"/>
      <c r="R53" s="1235"/>
      <c r="S53" s="1235"/>
      <c r="T53" s="1235"/>
      <c r="U53" s="1235"/>
      <c r="V53" s="123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1"/>
      <c r="B54" s="1231"/>
      <c r="C54" s="1231"/>
      <c r="D54" s="1231"/>
      <c r="E54" s="1231"/>
      <c r="F54" s="1231">
        <v>1</v>
      </c>
      <c r="G54" s="867"/>
      <c r="H54" s="867"/>
      <c r="I54" s="1231"/>
      <c r="J54" s="1231">
        <v>1</v>
      </c>
      <c r="K54" s="875"/>
      <c r="L54" s="595" t="str">
        <f>mergeValue(A54) &amp;"."&amp; mergeValue(B54)&amp;"."&amp; mergeValue(C54)&amp;"."&amp; mergeValue(D54)&amp;"."&amp; mergeValue(E54)&amp;"."&amp; mergeValue(F54)</f>
        <v>1.1.1.1.1.1</v>
      </c>
      <c r="M54" s="557" t="s">
        <v>10</v>
      </c>
      <c r="N54" s="648"/>
      <c r="O54" s="1234"/>
      <c r="P54" s="1235"/>
      <c r="Q54" s="1235"/>
      <c r="R54" s="1235"/>
      <c r="S54" s="1235"/>
      <c r="T54" s="1235"/>
      <c r="U54" s="1235"/>
      <c r="V54" s="123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1"/>
      <c r="B55" s="1231"/>
      <c r="C55" s="1231"/>
      <c r="D55" s="1231"/>
      <c r="E55" s="1231"/>
      <c r="F55" s="1231"/>
      <c r="G55" s="867">
        <v>1</v>
      </c>
      <c r="H55" s="867"/>
      <c r="I55" s="1231"/>
      <c r="J55" s="1231"/>
      <c r="K55" s="875">
        <v>1</v>
      </c>
      <c r="L55" s="595" t="str">
        <f>mergeValue(A55) &amp;"."&amp; mergeValue(B55)&amp;"."&amp; mergeValue(C55)&amp;"."&amp; mergeValue(D55)&amp;"."&amp; mergeValue(E55)&amp;"."&amp; mergeValue(F55)&amp;"."&amp; mergeValue(G55)</f>
        <v>1.1.1.1.1.1.1</v>
      </c>
      <c r="M55" s="1070"/>
      <c r="N55" s="648"/>
      <c r="O55" s="564"/>
      <c r="P55" s="564"/>
      <c r="Q55" s="1095"/>
      <c r="R55" s="1226"/>
      <c r="S55" s="1227" t="s">
        <v>84</v>
      </c>
      <c r="T55" s="1226"/>
      <c r="U55" s="1227"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1"/>
      <c r="B56" s="1231"/>
      <c r="C56" s="1231"/>
      <c r="D56" s="1231"/>
      <c r="E56" s="1231"/>
      <c r="F56" s="1231"/>
      <c r="G56" s="867"/>
      <c r="H56" s="867"/>
      <c r="I56" s="1231"/>
      <c r="J56" s="1231"/>
      <c r="K56" s="875"/>
      <c r="L56" s="602"/>
      <c r="M56" s="648"/>
      <c r="N56" s="648"/>
      <c r="O56" s="564"/>
      <c r="P56" s="564"/>
      <c r="Q56" s="586" t="str">
        <f>R55 &amp; "-" &amp; T55</f>
        <v>-</v>
      </c>
      <c r="R56" s="1226"/>
      <c r="S56" s="1227"/>
      <c r="T56" s="1226"/>
      <c r="U56" s="1227"/>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31"/>
      <c r="B57" s="1231"/>
      <c r="C57" s="1231"/>
      <c r="D57" s="1231"/>
      <c r="E57" s="1231"/>
      <c r="F57" s="1231"/>
      <c r="G57" s="869"/>
      <c r="H57" s="867"/>
      <c r="I57" s="1231"/>
      <c r="J57" s="1231"/>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1"/>
      <c r="B58" s="1231"/>
      <c r="C58" s="1231"/>
      <c r="D58" s="1231"/>
      <c r="E58" s="1231"/>
      <c r="F58" s="869"/>
      <c r="G58" s="869"/>
      <c r="H58" s="867"/>
      <c r="I58" s="123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1"/>
      <c r="B59" s="1231"/>
      <c r="C59" s="1231"/>
      <c r="D59" s="123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1"/>
      <c r="B60" s="1231"/>
      <c r="C60" s="123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1"/>
      <c r="B61" s="123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1">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1"/>
      <c r="B68" s="1231">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1"/>
      <c r="B69" s="1231"/>
      <c r="C69" s="1231">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1"/>
      <c r="B70" s="1231"/>
      <c r="C70" s="1231"/>
      <c r="D70" s="1231">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1"/>
      <c r="B71" s="1231"/>
      <c r="C71" s="1231"/>
      <c r="D71" s="1231"/>
      <c r="E71" s="1231">
        <v>1</v>
      </c>
      <c r="F71" s="887"/>
      <c r="G71" s="887"/>
      <c r="H71" s="885">
        <v>1</v>
      </c>
      <c r="I71" s="1231">
        <v>1</v>
      </c>
      <c r="J71" s="887"/>
      <c r="K71" s="892"/>
      <c r="L71" s="595" t="str">
        <f>mergeValue(A71) &amp;"."&amp; mergeValue(B71)&amp;"."&amp; mergeValue(C71)&amp;"."&amp; mergeValue(D71)&amp;"."&amp; mergeValue(E71)</f>
        <v>1.1.1.1.1</v>
      </c>
      <c r="M71" s="556" t="s">
        <v>9</v>
      </c>
      <c r="N71" s="648"/>
      <c r="O71" s="1234"/>
      <c r="P71" s="1235"/>
      <c r="Q71" s="1235"/>
      <c r="R71" s="1235"/>
      <c r="S71" s="1235"/>
      <c r="T71" s="1235"/>
      <c r="U71" s="1235"/>
      <c r="V71" s="123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1"/>
      <c r="B72" s="1231"/>
      <c r="C72" s="1231"/>
      <c r="D72" s="1231"/>
      <c r="E72" s="1231"/>
      <c r="F72" s="1231">
        <v>1</v>
      </c>
      <c r="G72" s="885"/>
      <c r="H72" s="885"/>
      <c r="I72" s="1231"/>
      <c r="J72" s="1231">
        <v>1</v>
      </c>
      <c r="K72" s="893"/>
      <c r="L72" s="595" t="str">
        <f>mergeValue(A72) &amp;"."&amp; mergeValue(B72)&amp;"."&amp; mergeValue(C72)&amp;"."&amp; mergeValue(D72)&amp;"."&amp; mergeValue(E72)&amp;"."&amp; mergeValue(F72)</f>
        <v>1.1.1.1.1.1</v>
      </c>
      <c r="M72" s="557" t="s">
        <v>10</v>
      </c>
      <c r="N72" s="648"/>
      <c r="O72" s="1234"/>
      <c r="P72" s="1235"/>
      <c r="Q72" s="1235"/>
      <c r="R72" s="1235"/>
      <c r="S72" s="1235"/>
      <c r="T72" s="1235"/>
      <c r="U72" s="1235"/>
      <c r="V72" s="123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1"/>
      <c r="B73" s="1231"/>
      <c r="C73" s="1231"/>
      <c r="D73" s="1231"/>
      <c r="E73" s="1231"/>
      <c r="F73" s="1231"/>
      <c r="G73" s="885">
        <v>1</v>
      </c>
      <c r="H73" s="885"/>
      <c r="I73" s="1231"/>
      <c r="J73" s="1231"/>
      <c r="K73" s="893">
        <v>1</v>
      </c>
      <c r="L73" s="595" t="str">
        <f>mergeValue(A73) &amp;"."&amp; mergeValue(B73)&amp;"."&amp; mergeValue(C73)&amp;"."&amp; mergeValue(D73)&amp;"."&amp; mergeValue(E73)&amp;"."&amp; mergeValue(F73)&amp;"."&amp; mergeValue(G73)</f>
        <v>1.1.1.1.1.1.1</v>
      </c>
      <c r="M73" s="1070"/>
      <c r="N73" s="648"/>
      <c r="O73" s="564"/>
      <c r="P73" s="564"/>
      <c r="Q73" s="1095"/>
      <c r="R73" s="1226"/>
      <c r="S73" s="1227" t="s">
        <v>84</v>
      </c>
      <c r="T73" s="1226"/>
      <c r="U73" s="1227"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1"/>
      <c r="B74" s="1231"/>
      <c r="C74" s="1231"/>
      <c r="D74" s="1231"/>
      <c r="E74" s="1231"/>
      <c r="F74" s="1231"/>
      <c r="G74" s="885"/>
      <c r="H74" s="885"/>
      <c r="I74" s="1231"/>
      <c r="J74" s="1231"/>
      <c r="K74" s="893"/>
      <c r="L74" s="602"/>
      <c r="M74" s="648"/>
      <c r="N74" s="648"/>
      <c r="O74" s="564"/>
      <c r="P74" s="564"/>
      <c r="Q74" s="586" t="str">
        <f>R73 &amp; "-" &amp; T73</f>
        <v>-</v>
      </c>
      <c r="R74" s="1226"/>
      <c r="S74" s="1227"/>
      <c r="T74" s="1226"/>
      <c r="U74" s="1227"/>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31"/>
      <c r="B75" s="1231"/>
      <c r="C75" s="1231"/>
      <c r="D75" s="1231"/>
      <c r="E75" s="1231"/>
      <c r="F75" s="1231"/>
      <c r="G75" s="887"/>
      <c r="H75" s="885"/>
      <c r="I75" s="1231"/>
      <c r="J75" s="1231"/>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1"/>
      <c r="B76" s="1231"/>
      <c r="C76" s="1231"/>
      <c r="D76" s="1231"/>
      <c r="E76" s="1231"/>
      <c r="F76" s="887"/>
      <c r="G76" s="887"/>
      <c r="H76" s="885"/>
      <c r="I76" s="123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1"/>
      <c r="B77" s="1231"/>
      <c r="C77" s="1231"/>
      <c r="D77" s="123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1"/>
      <c r="B78" s="1231"/>
      <c r="C78" s="123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1"/>
      <c r="B79" s="123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1">
        <v>1</v>
      </c>
      <c r="B85" s="921"/>
      <c r="C85" s="921"/>
      <c r="D85" s="921"/>
      <c r="E85" s="922"/>
      <c r="F85" s="923"/>
      <c r="G85" s="921"/>
      <c r="H85" s="921"/>
      <c r="I85" s="924"/>
      <c r="J85" s="919"/>
      <c r="K85" s="928">
        <v>1</v>
      </c>
      <c r="L85" s="595">
        <f>mergeValue(A85)</f>
        <v>1</v>
      </c>
      <c r="M85" s="643" t="s">
        <v>20</v>
      </c>
      <c r="N85" s="582"/>
      <c r="O85" s="1281"/>
      <c r="P85" s="1282"/>
      <c r="Q85" s="1282"/>
      <c r="R85" s="1282"/>
      <c r="S85" s="1282"/>
      <c r="T85" s="1282"/>
      <c r="U85" s="1282"/>
      <c r="V85" s="1283"/>
      <c r="W85" s="632" t="s">
        <v>658</v>
      </c>
      <c r="X85" s="587"/>
      <c r="Y85" s="587"/>
      <c r="Z85" s="587"/>
      <c r="AA85" s="587"/>
      <c r="AB85" s="587"/>
      <c r="AC85" s="587"/>
      <c r="AD85" s="587"/>
      <c r="AE85" s="587"/>
      <c r="AF85" s="587"/>
      <c r="AG85" s="587"/>
      <c r="AH85" s="587"/>
      <c r="AI85" s="587"/>
    </row>
    <row r="86" spans="1:36" s="525" customFormat="1" ht="22.5">
      <c r="A86" s="1231"/>
      <c r="B86" s="1231">
        <v>1</v>
      </c>
      <c r="C86" s="921"/>
      <c r="D86" s="921"/>
      <c r="E86" s="923"/>
      <c r="F86" s="923"/>
      <c r="G86" s="921"/>
      <c r="H86" s="921"/>
      <c r="I86" s="918"/>
      <c r="J86" s="917"/>
      <c r="K86" s="928">
        <v>1</v>
      </c>
      <c r="L86" s="595" t="str">
        <f>mergeValue(A86) &amp;"."&amp; mergeValue(B86)</f>
        <v>1.1</v>
      </c>
      <c r="M86" s="548" t="s">
        <v>16</v>
      </c>
      <c r="N86" s="582"/>
      <c r="O86" s="1281"/>
      <c r="P86" s="1282"/>
      <c r="Q86" s="1282"/>
      <c r="R86" s="1282"/>
      <c r="S86" s="1282"/>
      <c r="T86" s="1282"/>
      <c r="U86" s="1282"/>
      <c r="V86" s="1283"/>
      <c r="W86" s="632" t="s">
        <v>477</v>
      </c>
      <c r="X86" s="587"/>
      <c r="Y86" s="587"/>
      <c r="Z86" s="587"/>
      <c r="AA86" s="587"/>
      <c r="AB86" s="587"/>
      <c r="AC86" s="587"/>
      <c r="AD86" s="587"/>
      <c r="AE86" s="587"/>
      <c r="AF86" s="587"/>
      <c r="AG86" s="587"/>
      <c r="AH86" s="587"/>
      <c r="AI86" s="587"/>
    </row>
    <row r="87" spans="1:36" s="525" customFormat="1" ht="22.5">
      <c r="A87" s="1231"/>
      <c r="B87" s="1231"/>
      <c r="C87" s="1231">
        <v>1</v>
      </c>
      <c r="D87" s="921"/>
      <c r="E87" s="923"/>
      <c r="F87" s="923"/>
      <c r="G87" s="921"/>
      <c r="H87" s="921"/>
      <c r="I87" s="925"/>
      <c r="J87" s="917"/>
      <c r="K87" s="928">
        <v>1</v>
      </c>
      <c r="L87" s="595" t="str">
        <f>mergeValue(A87) &amp;"."&amp; mergeValue(B87)&amp;"."&amp; mergeValue(C87)</f>
        <v>1.1.1</v>
      </c>
      <c r="M87" s="549" t="s">
        <v>7</v>
      </c>
      <c r="N87" s="582"/>
      <c r="O87" s="1281"/>
      <c r="P87" s="1282"/>
      <c r="Q87" s="1282"/>
      <c r="R87" s="1282"/>
      <c r="S87" s="1282"/>
      <c r="T87" s="1282"/>
      <c r="U87" s="1282"/>
      <c r="V87" s="1283"/>
      <c r="W87" s="632" t="s">
        <v>633</v>
      </c>
      <c r="X87" s="587"/>
      <c r="Y87" s="587"/>
      <c r="Z87" s="587"/>
      <c r="AA87" s="587"/>
      <c r="AB87" s="587"/>
      <c r="AC87" s="587"/>
      <c r="AD87" s="587"/>
      <c r="AE87" s="587"/>
      <c r="AF87" s="587"/>
      <c r="AG87" s="587"/>
      <c r="AH87" s="587"/>
      <c r="AI87" s="587"/>
    </row>
    <row r="88" spans="1:36" s="525" customFormat="1" ht="22.5">
      <c r="A88" s="1231"/>
      <c r="B88" s="1231"/>
      <c r="C88" s="1231"/>
      <c r="D88" s="1231">
        <v>1</v>
      </c>
      <c r="E88" s="923"/>
      <c r="F88" s="923"/>
      <c r="G88" s="921"/>
      <c r="H88" s="921"/>
      <c r="I88" s="1231">
        <v>1</v>
      </c>
      <c r="J88" s="917"/>
      <c r="K88" s="928">
        <v>1</v>
      </c>
      <c r="L88" s="595" t="str">
        <f>mergeValue(A88) &amp;"."&amp; mergeValue(B88)&amp;"."&amp; mergeValue(C88)&amp;"."&amp; mergeValue(D88)</f>
        <v>1.1.1.1</v>
      </c>
      <c r="M88" s="550" t="s">
        <v>22</v>
      </c>
      <c r="N88" s="582"/>
      <c r="O88" s="1281"/>
      <c r="P88" s="1282"/>
      <c r="Q88" s="1282"/>
      <c r="R88" s="1282"/>
      <c r="S88" s="1282"/>
      <c r="T88" s="1282"/>
      <c r="U88" s="1282"/>
      <c r="V88" s="1283"/>
      <c r="W88" s="632" t="s">
        <v>634</v>
      </c>
      <c r="X88" s="587"/>
      <c r="Y88" s="587"/>
      <c r="Z88" s="587"/>
      <c r="AA88" s="587"/>
      <c r="AB88" s="587"/>
      <c r="AC88" s="587"/>
      <c r="AD88" s="587"/>
      <c r="AE88" s="587"/>
      <c r="AF88" s="587"/>
      <c r="AG88" s="587"/>
      <c r="AH88" s="587"/>
      <c r="AI88" s="587"/>
    </row>
    <row r="89" spans="1:36" s="525" customFormat="1" ht="11.25" hidden="1" customHeight="1">
      <c r="A89" s="1231"/>
      <c r="B89" s="1231"/>
      <c r="C89" s="1231"/>
      <c r="D89" s="1231"/>
      <c r="E89" s="1231">
        <v>1</v>
      </c>
      <c r="F89" s="923"/>
      <c r="G89" s="921"/>
      <c r="H89" s="921"/>
      <c r="I89" s="1231"/>
      <c r="J89" s="923"/>
      <c r="K89" s="928">
        <v>1</v>
      </c>
      <c r="L89" s="595"/>
      <c r="M89" s="556"/>
      <c r="N89" s="583"/>
      <c r="O89" s="1284"/>
      <c r="P89" s="1285"/>
      <c r="Q89" s="1285"/>
      <c r="R89" s="1285"/>
      <c r="S89" s="1285"/>
      <c r="T89" s="1285"/>
      <c r="U89" s="1285"/>
      <c r="V89" s="1286"/>
      <c r="W89" s="561"/>
      <c r="X89" s="587"/>
      <c r="Y89" s="587"/>
      <c r="Z89" s="587"/>
      <c r="AA89" s="587"/>
      <c r="AB89" s="587"/>
      <c r="AC89" s="587"/>
      <c r="AD89" s="587"/>
      <c r="AE89" s="587"/>
      <c r="AF89" s="587"/>
      <c r="AG89" s="587"/>
      <c r="AH89" s="587"/>
      <c r="AI89" s="587"/>
    </row>
    <row r="90" spans="1:36" s="525" customFormat="1" ht="90">
      <c r="A90" s="1231"/>
      <c r="B90" s="1231"/>
      <c r="C90" s="1231"/>
      <c r="D90" s="1231"/>
      <c r="E90" s="1231"/>
      <c r="F90" s="1231">
        <v>1</v>
      </c>
      <c r="G90" s="921"/>
      <c r="H90" s="921"/>
      <c r="I90" s="1231"/>
      <c r="J90" s="1251"/>
      <c r="K90" s="928">
        <v>1</v>
      </c>
      <c r="L90" s="595" t="str">
        <f>mergeValue(A90) &amp;"."&amp; mergeValue(B90)&amp;"."&amp; mergeValue(C90)&amp;"."&amp; mergeValue(D90)&amp;"."&amp;  mergeValue(F90)</f>
        <v>1.1.1.1.1</v>
      </c>
      <c r="M90" s="556" t="s">
        <v>10</v>
      </c>
      <c r="N90" s="583"/>
      <c r="O90" s="1234"/>
      <c r="P90" s="1235"/>
      <c r="Q90" s="1235"/>
      <c r="R90" s="1235"/>
      <c r="S90" s="1235"/>
      <c r="T90" s="1235"/>
      <c r="U90" s="1235"/>
      <c r="V90" s="123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1"/>
      <c r="B91" s="1231"/>
      <c r="C91" s="1231"/>
      <c r="D91" s="1231"/>
      <c r="E91" s="1231"/>
      <c r="F91" s="1231"/>
      <c r="G91" s="921">
        <v>1</v>
      </c>
      <c r="H91" s="921"/>
      <c r="I91" s="1231"/>
      <c r="J91" s="1251"/>
      <c r="K91" s="920"/>
      <c r="L91" s="595" t="str">
        <f>mergeValue(A91) &amp;"."&amp; mergeValue(B91)&amp;"."&amp; mergeValue(C91)&amp;"."&amp; mergeValue(D91)&amp;"."&amp;  mergeValue(F91)&amp;"."&amp;  mergeValue(G91)</f>
        <v>1.1.1.1.1.1</v>
      </c>
      <c r="M91" s="1070"/>
      <c r="N91" s="588"/>
      <c r="O91" s="564"/>
      <c r="P91" s="564"/>
      <c r="Q91" s="564"/>
      <c r="R91" s="1241"/>
      <c r="S91" s="1227" t="s">
        <v>84</v>
      </c>
      <c r="T91" s="1241"/>
      <c r="U91" s="1227"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1"/>
      <c r="B92" s="1231"/>
      <c r="C92" s="1231"/>
      <c r="D92" s="1231"/>
      <c r="E92" s="1231"/>
      <c r="F92" s="1231"/>
      <c r="G92" s="921"/>
      <c r="H92" s="921"/>
      <c r="I92" s="1231"/>
      <c r="J92" s="1251"/>
      <c r="K92" s="928">
        <v>1</v>
      </c>
      <c r="L92" s="602"/>
      <c r="M92" s="648"/>
      <c r="N92" s="588"/>
      <c r="O92" s="564"/>
      <c r="P92" s="564"/>
      <c r="Q92" s="586" t="str">
        <f>R91 &amp; "-" &amp; T91</f>
        <v>-</v>
      </c>
      <c r="R92" s="1241"/>
      <c r="S92" s="1227"/>
      <c r="T92" s="1241"/>
      <c r="U92" s="1227"/>
      <c r="V92" s="539"/>
      <c r="W92" s="1201"/>
      <c r="X92" s="587"/>
      <c r="Y92" s="591"/>
      <c r="Z92" s="591"/>
      <c r="AA92" s="591"/>
      <c r="AB92" s="591"/>
      <c r="AC92" s="591"/>
      <c r="AD92" s="587"/>
      <c r="AE92" s="587"/>
      <c r="AF92" s="587"/>
      <c r="AG92" s="587"/>
      <c r="AH92" s="587"/>
      <c r="AI92" s="587"/>
    </row>
    <row r="93" spans="1:36" s="524" customFormat="1" ht="15" customHeight="1">
      <c r="A93" s="1231"/>
      <c r="B93" s="1231"/>
      <c r="C93" s="1231"/>
      <c r="D93" s="1231"/>
      <c r="E93" s="1231"/>
      <c r="F93" s="1231"/>
      <c r="G93" s="921"/>
      <c r="H93" s="921"/>
      <c r="I93" s="1231"/>
      <c r="J93" s="1251"/>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31"/>
      <c r="B94" s="1231"/>
      <c r="C94" s="1231"/>
      <c r="D94" s="1231"/>
      <c r="E94" s="1231"/>
      <c r="F94" s="923"/>
      <c r="G94" s="923"/>
      <c r="H94" s="921"/>
      <c r="I94" s="123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1"/>
      <c r="B95" s="1231"/>
      <c r="C95" s="1231"/>
      <c r="D95" s="1231"/>
      <c r="E95" s="923"/>
      <c r="F95" s="923"/>
      <c r="G95" s="923"/>
      <c r="H95" s="921"/>
      <c r="I95" s="123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1"/>
      <c r="B96" s="1231"/>
      <c r="C96" s="123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1"/>
      <c r="B97" s="123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1">
        <v>1</v>
      </c>
      <c r="B103" s="1080"/>
      <c r="C103" s="1080"/>
      <c r="D103" s="1080"/>
      <c r="E103" s="1081"/>
      <c r="F103" s="1082"/>
      <c r="G103" s="1080"/>
      <c r="H103" s="1080"/>
      <c r="I103" s="1061"/>
      <c r="J103" s="1066"/>
      <c r="K103" s="1066"/>
      <c r="L103" s="595">
        <f>mergeValue(A103)</f>
        <v>1</v>
      </c>
      <c r="M103" s="643" t="s">
        <v>20</v>
      </c>
      <c r="N103" s="582"/>
      <c r="O103" s="1281"/>
      <c r="P103" s="1282"/>
      <c r="Q103" s="1282"/>
      <c r="R103" s="1282"/>
      <c r="S103" s="1282"/>
      <c r="T103" s="1282"/>
      <c r="U103" s="1282"/>
      <c r="V103" s="1282"/>
      <c r="W103" s="1282"/>
      <c r="X103" s="1282"/>
      <c r="Y103" s="1282"/>
      <c r="Z103" s="1282"/>
      <c r="AA103" s="1283"/>
      <c r="AB103" s="632" t="s">
        <v>476</v>
      </c>
      <c r="AC103" s="587"/>
      <c r="AD103" s="587"/>
      <c r="AE103" s="587"/>
      <c r="AF103" s="587"/>
      <c r="AG103" s="587"/>
      <c r="AH103" s="587"/>
      <c r="AI103" s="587"/>
      <c r="AJ103" s="587"/>
      <c r="AK103" s="587"/>
      <c r="AL103" s="587"/>
      <c r="AM103" s="587"/>
      <c r="AN103" s="587"/>
    </row>
    <row r="104" spans="1:40" s="525" customFormat="1" ht="22.5">
      <c r="A104" s="1231"/>
      <c r="B104" s="1231">
        <v>1</v>
      </c>
      <c r="C104" s="1080"/>
      <c r="D104" s="1080"/>
      <c r="E104" s="1082"/>
      <c r="F104" s="1082"/>
      <c r="G104" s="1080"/>
      <c r="H104" s="1080"/>
      <c r="I104" s="1068"/>
      <c r="J104" s="1063"/>
      <c r="K104" s="1062"/>
      <c r="L104" s="595" t="str">
        <f>mergeValue(A104) &amp;"."&amp; mergeValue(B104)</f>
        <v>1.1</v>
      </c>
      <c r="M104" s="548" t="s">
        <v>16</v>
      </c>
      <c r="N104" s="582"/>
      <c r="O104" s="1281"/>
      <c r="P104" s="1282"/>
      <c r="Q104" s="1282"/>
      <c r="R104" s="1282"/>
      <c r="S104" s="1282"/>
      <c r="T104" s="1282"/>
      <c r="U104" s="1282"/>
      <c r="V104" s="1282"/>
      <c r="W104" s="1282"/>
      <c r="X104" s="1282"/>
      <c r="Y104" s="1282"/>
      <c r="Z104" s="1282"/>
      <c r="AA104" s="1283"/>
      <c r="AB104" s="632" t="s">
        <v>477</v>
      </c>
      <c r="AC104" s="587"/>
      <c r="AD104" s="587"/>
      <c r="AE104" s="587"/>
      <c r="AF104" s="587"/>
      <c r="AG104" s="587"/>
      <c r="AH104" s="587"/>
      <c r="AI104" s="587"/>
      <c r="AJ104" s="587"/>
      <c r="AK104" s="587"/>
      <c r="AL104" s="587"/>
      <c r="AM104" s="587"/>
      <c r="AN104" s="587"/>
    </row>
    <row r="105" spans="1:40" s="525" customFormat="1" ht="22.5">
      <c r="A105" s="1231"/>
      <c r="B105" s="1231"/>
      <c r="C105" s="1231">
        <v>1</v>
      </c>
      <c r="D105" s="1080"/>
      <c r="E105" s="1082"/>
      <c r="F105" s="1082"/>
      <c r="G105" s="1080"/>
      <c r="H105" s="1080"/>
      <c r="I105" s="1068"/>
      <c r="J105" s="1063"/>
      <c r="K105" s="1062"/>
      <c r="L105" s="595" t="str">
        <f>mergeValue(A105) &amp;"."&amp; mergeValue(B105)&amp;"."&amp; mergeValue(C105)</f>
        <v>1.1.1</v>
      </c>
      <c r="M105" s="549" t="s">
        <v>7</v>
      </c>
      <c r="N105" s="582"/>
      <c r="O105" s="1281"/>
      <c r="P105" s="1282"/>
      <c r="Q105" s="1282"/>
      <c r="R105" s="1282"/>
      <c r="S105" s="1282"/>
      <c r="T105" s="1282"/>
      <c r="U105" s="1282"/>
      <c r="V105" s="1282"/>
      <c r="W105" s="1282"/>
      <c r="X105" s="1282"/>
      <c r="Y105" s="1282"/>
      <c r="Z105" s="1282"/>
      <c r="AA105" s="1283"/>
      <c r="AB105" s="632" t="s">
        <v>633</v>
      </c>
      <c r="AC105" s="587"/>
      <c r="AD105" s="587"/>
      <c r="AE105" s="587"/>
      <c r="AF105" s="587"/>
      <c r="AG105" s="587"/>
      <c r="AH105" s="587"/>
      <c r="AI105" s="587"/>
      <c r="AJ105" s="587"/>
      <c r="AK105" s="587"/>
      <c r="AL105" s="587"/>
      <c r="AM105" s="587"/>
      <c r="AN105" s="587"/>
    </row>
    <row r="106" spans="1:40" s="525" customFormat="1" ht="22.5">
      <c r="A106" s="1231"/>
      <c r="B106" s="1231"/>
      <c r="C106" s="1231"/>
      <c r="D106" s="1231">
        <v>1</v>
      </c>
      <c r="E106" s="1082"/>
      <c r="F106" s="1082"/>
      <c r="G106" s="1080"/>
      <c r="H106" s="1080"/>
      <c r="I106" s="1068"/>
      <c r="J106" s="1063"/>
      <c r="K106" s="1062"/>
      <c r="L106" s="595" t="str">
        <f>mergeValue(A106) &amp;"."&amp; mergeValue(B106)&amp;"."&amp; mergeValue(C106)&amp;"."&amp; mergeValue(D106)</f>
        <v>1.1.1.1</v>
      </c>
      <c r="M106" s="550" t="s">
        <v>22</v>
      </c>
      <c r="N106" s="582"/>
      <c r="O106" s="1281"/>
      <c r="P106" s="1282"/>
      <c r="Q106" s="1282"/>
      <c r="R106" s="1282"/>
      <c r="S106" s="1282"/>
      <c r="T106" s="1282"/>
      <c r="U106" s="1282"/>
      <c r="V106" s="1282"/>
      <c r="W106" s="1282"/>
      <c r="X106" s="1282"/>
      <c r="Y106" s="1282"/>
      <c r="Z106" s="1282"/>
      <c r="AA106" s="1283"/>
      <c r="AB106" s="632" t="s">
        <v>634</v>
      </c>
      <c r="AC106" s="587"/>
      <c r="AD106" s="587"/>
      <c r="AE106" s="587"/>
      <c r="AF106" s="587"/>
      <c r="AG106" s="587"/>
      <c r="AH106" s="587"/>
      <c r="AI106" s="587"/>
      <c r="AJ106" s="587"/>
      <c r="AK106" s="587"/>
      <c r="AL106" s="587"/>
      <c r="AM106" s="587"/>
      <c r="AN106" s="587"/>
    </row>
    <row r="107" spans="1:40" s="525" customFormat="1" ht="0.2" customHeight="1">
      <c r="A107" s="1231"/>
      <c r="B107" s="1231"/>
      <c r="C107" s="1231"/>
      <c r="D107" s="1231"/>
      <c r="E107" s="1231">
        <v>1</v>
      </c>
      <c r="F107" s="1082"/>
      <c r="G107" s="1080"/>
      <c r="H107" s="1080"/>
      <c r="I107" s="1067"/>
      <c r="J107" s="1063"/>
      <c r="K107" s="1062"/>
      <c r="L107" s="595"/>
      <c r="M107" s="556"/>
      <c r="N107" s="583"/>
      <c r="O107" s="1284"/>
      <c r="P107" s="1285"/>
      <c r="Q107" s="1285"/>
      <c r="R107" s="1285"/>
      <c r="S107" s="1285"/>
      <c r="T107" s="1285"/>
      <c r="U107" s="1285"/>
      <c r="V107" s="1285"/>
      <c r="W107" s="1285"/>
      <c r="X107" s="1285"/>
      <c r="Y107" s="1285"/>
      <c r="Z107" s="1285"/>
      <c r="AA107" s="1286"/>
      <c r="AB107" s="632"/>
      <c r="AC107" s="587"/>
      <c r="AD107" s="587"/>
      <c r="AE107" s="587"/>
      <c r="AF107" s="587"/>
      <c r="AG107" s="587"/>
      <c r="AH107" s="587"/>
      <c r="AI107" s="587"/>
      <c r="AJ107" s="587"/>
      <c r="AK107" s="587"/>
      <c r="AL107" s="587"/>
      <c r="AM107" s="587"/>
      <c r="AN107" s="587"/>
    </row>
    <row r="108" spans="1:40" s="525" customFormat="1" ht="90">
      <c r="A108" s="1231"/>
      <c r="B108" s="1231"/>
      <c r="C108" s="1231"/>
      <c r="D108" s="1231"/>
      <c r="E108" s="1231"/>
      <c r="F108" s="1231">
        <v>1</v>
      </c>
      <c r="G108" s="1080"/>
      <c r="H108" s="1080"/>
      <c r="I108" s="1253"/>
      <c r="J108" s="1063"/>
      <c r="K108" s="1062"/>
      <c r="L108" s="595" t="str">
        <f>mergeValue(A108) &amp;"."&amp; mergeValue(B108)&amp;"."&amp; mergeValue(C108)&amp;"."&amp; mergeValue(D108)&amp;"."&amp; mergeValue(F108)</f>
        <v>1.1.1.1.1</v>
      </c>
      <c r="M108" s="557" t="s">
        <v>10</v>
      </c>
      <c r="N108" s="583"/>
      <c r="O108" s="1234"/>
      <c r="P108" s="1235"/>
      <c r="Q108" s="1235"/>
      <c r="R108" s="1235"/>
      <c r="S108" s="1235"/>
      <c r="T108" s="1235"/>
      <c r="U108" s="1235"/>
      <c r="V108" s="1235"/>
      <c r="W108" s="1235"/>
      <c r="X108" s="1235"/>
      <c r="Y108" s="1235"/>
      <c r="Z108" s="1235"/>
      <c r="AA108" s="123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1"/>
      <c r="B109" s="1231"/>
      <c r="C109" s="1231"/>
      <c r="D109" s="1231"/>
      <c r="E109" s="1231"/>
      <c r="F109" s="1231"/>
      <c r="G109" s="1231">
        <v>1</v>
      </c>
      <c r="H109" s="1080"/>
      <c r="I109" s="1253"/>
      <c r="J109" s="1254"/>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1"/>
      <c r="X109" s="1227" t="s">
        <v>84</v>
      </c>
      <c r="Y109" s="1241"/>
      <c r="Z109" s="1227"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1"/>
      <c r="B110" s="1231"/>
      <c r="C110" s="1231"/>
      <c r="D110" s="1231"/>
      <c r="E110" s="1231"/>
      <c r="F110" s="1231"/>
      <c r="G110" s="123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1"/>
      <c r="X110" s="1227"/>
      <c r="Y110" s="1241"/>
      <c r="Z110" s="1227"/>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1"/>
      <c r="B111" s="1231"/>
      <c r="C111" s="1231"/>
      <c r="D111" s="1231"/>
      <c r="E111" s="1231"/>
      <c r="F111" s="1231"/>
      <c r="G111" s="1231"/>
      <c r="H111" s="1080"/>
      <c r="I111" s="1253"/>
      <c r="J111" s="1254"/>
      <c r="K111" s="1069"/>
      <c r="L111" s="602"/>
      <c r="M111" s="648"/>
      <c r="N111" s="648"/>
      <c r="O111" s="564"/>
      <c r="P111" s="495"/>
      <c r="Q111" s="495"/>
      <c r="R111" s="495"/>
      <c r="S111" s="495"/>
      <c r="T111" s="495"/>
      <c r="U111" s="561"/>
      <c r="V111" s="586"/>
      <c r="W111" s="1226"/>
      <c r="X111" s="1227"/>
      <c r="Y111" s="1226"/>
      <c r="Z111" s="1227"/>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31"/>
      <c r="B112" s="1231"/>
      <c r="C112" s="1231"/>
      <c r="D112" s="1231"/>
      <c r="E112" s="1231"/>
      <c r="F112" s="1231"/>
      <c r="G112" s="123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31"/>
      <c r="B113" s="1231"/>
      <c r="C113" s="1231"/>
      <c r="D113" s="1231"/>
      <c r="E113" s="1231"/>
      <c r="F113" s="123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1"/>
      <c r="B114" s="1231"/>
      <c r="C114" s="1231"/>
      <c r="D114" s="1231"/>
      <c r="E114" s="123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1"/>
      <c r="B115" s="1231"/>
      <c r="C115" s="123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1"/>
      <c r="B116" s="1231"/>
      <c r="C116" s="123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1"/>
      <c r="B117" s="123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1">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31"/>
      <c r="B126" s="1231">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31"/>
      <c r="B127" s="1231"/>
      <c r="C127" s="1231">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31"/>
      <c r="B128" s="1231"/>
      <c r="C128" s="1231"/>
      <c r="D128" s="1231">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31"/>
      <c r="B129" s="1231"/>
      <c r="C129" s="1231"/>
      <c r="D129" s="1231"/>
      <c r="E129" s="1231">
        <v>1</v>
      </c>
      <c r="F129" s="944"/>
      <c r="G129" s="944"/>
      <c r="H129" s="942">
        <v>1</v>
      </c>
      <c r="I129" s="123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1"/>
      <c r="B130" s="1231"/>
      <c r="C130" s="1231"/>
      <c r="D130" s="1231"/>
      <c r="E130" s="1231"/>
      <c r="F130" s="1231">
        <v>1</v>
      </c>
      <c r="G130" s="942"/>
      <c r="H130" s="942"/>
      <c r="I130" s="1231"/>
      <c r="J130" s="1231">
        <v>1</v>
      </c>
      <c r="K130" s="950"/>
      <c r="L130" s="595" t="str">
        <f>mergeValue(A130) &amp;"."&amp; mergeValue(B130)&amp;"."&amp; mergeValue(C130)&amp;"."&amp; mergeValue(D130)&amp;"."&amp;  mergeValue(F130)</f>
        <v>1.1.1.1.1</v>
      </c>
      <c r="M130" s="557" t="s">
        <v>10</v>
      </c>
      <c r="N130" s="583"/>
      <c r="O130" s="1233"/>
      <c r="P130" s="1233"/>
      <c r="Q130" s="1233"/>
      <c r="R130" s="1233"/>
      <c r="S130" s="1233"/>
      <c r="T130" s="1233"/>
      <c r="U130" s="1233"/>
      <c r="V130" s="123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1"/>
      <c r="B131" s="1231"/>
      <c r="C131" s="1231"/>
      <c r="D131" s="1231"/>
      <c r="E131" s="1231"/>
      <c r="F131" s="1231"/>
      <c r="G131" s="942">
        <v>1</v>
      </c>
      <c r="H131" s="942"/>
      <c r="I131" s="1231"/>
      <c r="J131" s="1231"/>
      <c r="K131" s="950">
        <v>1</v>
      </c>
      <c r="L131" s="595" t="str">
        <f>mergeValue(A131) &amp;"."&amp; mergeValue(B131)&amp;"."&amp; mergeValue(C131)&amp;"."&amp; mergeValue(D131)&amp;"."&amp; mergeValue(F131)&amp;"."&amp; mergeValue(G131)</f>
        <v>1.1.1.1.1.1</v>
      </c>
      <c r="M131" s="1070"/>
      <c r="N131" s="588"/>
      <c r="O131" s="564"/>
      <c r="P131" s="564"/>
      <c r="Q131" s="1095"/>
      <c r="R131" s="1241"/>
      <c r="S131" s="1227" t="s">
        <v>84</v>
      </c>
      <c r="T131" s="1241"/>
      <c r="U131" s="1227"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1"/>
      <c r="B132" s="1231"/>
      <c r="C132" s="1231"/>
      <c r="D132" s="1231"/>
      <c r="E132" s="1231"/>
      <c r="F132" s="1231"/>
      <c r="G132" s="942"/>
      <c r="H132" s="942"/>
      <c r="I132" s="1231"/>
      <c r="J132" s="1231"/>
      <c r="K132" s="950"/>
      <c r="L132" s="602"/>
      <c r="M132" s="648"/>
      <c r="N132" s="588"/>
      <c r="O132" s="564"/>
      <c r="P132" s="564"/>
      <c r="Q132" s="586" t="str">
        <f>R131 &amp; "-" &amp; T131</f>
        <v>-</v>
      </c>
      <c r="R132" s="1226"/>
      <c r="S132" s="1227"/>
      <c r="T132" s="1226"/>
      <c r="U132" s="1227"/>
      <c r="V132" s="580"/>
      <c r="W132" s="1201"/>
      <c r="X132" s="587"/>
      <c r="Y132" s="587"/>
      <c r="Z132" s="587"/>
      <c r="AA132" s="587"/>
      <c r="AB132" s="587"/>
      <c r="AC132" s="587"/>
      <c r="AD132" s="587"/>
      <c r="AE132" s="587"/>
      <c r="AF132" s="587"/>
      <c r="AG132" s="587"/>
      <c r="AH132" s="587"/>
    </row>
    <row r="133" spans="1:34" s="524" customFormat="1" ht="15" customHeight="1">
      <c r="A133" s="1231"/>
      <c r="B133" s="1231"/>
      <c r="C133" s="1231"/>
      <c r="D133" s="1231"/>
      <c r="E133" s="1231"/>
      <c r="F133" s="1231"/>
      <c r="G133" s="944"/>
      <c r="H133" s="942"/>
      <c r="I133" s="1231"/>
      <c r="J133" s="1231"/>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31"/>
      <c r="B134" s="1231"/>
      <c r="C134" s="1231"/>
      <c r="D134" s="1231"/>
      <c r="E134" s="1231"/>
      <c r="F134" s="944"/>
      <c r="G134" s="944"/>
      <c r="H134" s="942"/>
      <c r="I134" s="123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1"/>
      <c r="B135" s="1231"/>
      <c r="C135" s="1231"/>
      <c r="D135" s="123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1"/>
      <c r="B136" s="1231"/>
      <c r="C136" s="123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1"/>
      <c r="B137" s="123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1">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31"/>
      <c r="B144" s="1231">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31"/>
      <c r="B145" s="1231"/>
      <c r="C145" s="1231">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31"/>
      <c r="B146" s="1231"/>
      <c r="C146" s="1231"/>
      <c r="D146" s="1231">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31"/>
      <c r="B147" s="1231"/>
      <c r="C147" s="1231"/>
      <c r="D147" s="1231"/>
      <c r="E147" s="1231">
        <v>1</v>
      </c>
      <c r="F147" s="962"/>
      <c r="G147" s="962"/>
      <c r="H147" s="960">
        <v>1</v>
      </c>
      <c r="I147" s="123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1"/>
      <c r="B148" s="1231"/>
      <c r="C148" s="1231"/>
      <c r="D148" s="1231"/>
      <c r="E148" s="1231"/>
      <c r="F148" s="1231">
        <v>1</v>
      </c>
      <c r="G148" s="960"/>
      <c r="H148" s="960"/>
      <c r="I148" s="1231"/>
      <c r="J148" s="1231">
        <v>1</v>
      </c>
      <c r="K148" s="968"/>
      <c r="L148" s="595" t="str">
        <f>mergeValue(A148) &amp;"."&amp; mergeValue(B148)&amp;"."&amp; mergeValue(C148)&amp;"."&amp; mergeValue(D148)&amp;"."&amp;  mergeValue(F148)</f>
        <v>1.1.1.1.1</v>
      </c>
      <c r="M148" s="557" t="s">
        <v>10</v>
      </c>
      <c r="N148" s="583"/>
      <c r="O148" s="1233"/>
      <c r="P148" s="1233"/>
      <c r="Q148" s="1233"/>
      <c r="R148" s="1233"/>
      <c r="S148" s="1233"/>
      <c r="T148" s="1233"/>
      <c r="U148" s="1233"/>
      <c r="V148" s="123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1"/>
      <c r="B149" s="1231"/>
      <c r="C149" s="1231"/>
      <c r="D149" s="1231"/>
      <c r="E149" s="1231"/>
      <c r="F149" s="1231"/>
      <c r="G149" s="960">
        <v>1</v>
      </c>
      <c r="H149" s="960"/>
      <c r="I149" s="1231"/>
      <c r="J149" s="1231"/>
      <c r="K149" s="968">
        <v>1</v>
      </c>
      <c r="L149" s="595" t="str">
        <f>mergeValue(A149) &amp;"."&amp; mergeValue(B149)&amp;"."&amp; mergeValue(C149)&amp;"."&amp; mergeValue(D149)&amp;"."&amp; mergeValue(F149)&amp;"."&amp; mergeValue(G149)</f>
        <v>1.1.1.1.1.1</v>
      </c>
      <c r="M149" s="1070"/>
      <c r="N149" s="588"/>
      <c r="O149" s="564"/>
      <c r="P149" s="564"/>
      <c r="Q149" s="1095"/>
      <c r="R149" s="1241"/>
      <c r="S149" s="1227" t="s">
        <v>84</v>
      </c>
      <c r="T149" s="1241"/>
      <c r="U149" s="1227"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1"/>
      <c r="B150" s="1231"/>
      <c r="C150" s="1231"/>
      <c r="D150" s="1231"/>
      <c r="E150" s="1231"/>
      <c r="F150" s="1231"/>
      <c r="G150" s="960"/>
      <c r="H150" s="960"/>
      <c r="I150" s="1231"/>
      <c r="J150" s="1231"/>
      <c r="K150" s="968"/>
      <c r="L150" s="602"/>
      <c r="M150" s="648"/>
      <c r="N150" s="588"/>
      <c r="O150" s="564"/>
      <c r="P150" s="564"/>
      <c r="Q150" s="586" t="str">
        <f>R149 &amp; "-" &amp; T149</f>
        <v>-</v>
      </c>
      <c r="R150" s="1226"/>
      <c r="S150" s="1227"/>
      <c r="T150" s="1226"/>
      <c r="U150" s="1227"/>
      <c r="V150" s="580"/>
      <c r="W150" s="1201"/>
      <c r="X150" s="587"/>
      <c r="Y150" s="587"/>
      <c r="Z150" s="587"/>
      <c r="AA150" s="587"/>
      <c r="AB150" s="587"/>
      <c r="AC150" s="587"/>
      <c r="AD150" s="587"/>
      <c r="AE150" s="587"/>
      <c r="AF150" s="587"/>
      <c r="AG150" s="587"/>
      <c r="AH150" s="587"/>
    </row>
    <row r="151" spans="1:35" s="524" customFormat="1" ht="15" customHeight="1">
      <c r="A151" s="1231"/>
      <c r="B151" s="1231"/>
      <c r="C151" s="1231"/>
      <c r="D151" s="1231"/>
      <c r="E151" s="1231"/>
      <c r="F151" s="1231"/>
      <c r="G151" s="962"/>
      <c r="H151" s="960"/>
      <c r="I151" s="1231"/>
      <c r="J151" s="1231"/>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31"/>
      <c r="B152" s="1231"/>
      <c r="C152" s="1231"/>
      <c r="D152" s="1231"/>
      <c r="E152" s="1231"/>
      <c r="F152" s="962"/>
      <c r="G152" s="962"/>
      <c r="H152" s="960"/>
      <c r="I152" s="123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1"/>
      <c r="B153" s="1231"/>
      <c r="C153" s="1231"/>
      <c r="D153" s="123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1"/>
      <c r="B154" s="1231"/>
      <c r="C154" s="123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1"/>
      <c r="B155" s="123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1">
        <v>1</v>
      </c>
      <c r="B161" s="903"/>
      <c r="C161" s="903"/>
      <c r="D161" s="903"/>
      <c r="E161" s="904"/>
      <c r="F161" s="905"/>
      <c r="G161" s="905"/>
      <c r="H161" s="905"/>
      <c r="I161" s="906"/>
      <c r="J161" s="901"/>
      <c r="K161" s="908"/>
      <c r="L161" s="595">
        <f>mergeValue(A161)</f>
        <v>1</v>
      </c>
      <c r="M161" s="643" t="s">
        <v>20</v>
      </c>
      <c r="N161" s="582"/>
      <c r="O161" s="1281"/>
      <c r="P161" s="1282"/>
      <c r="Q161" s="1282"/>
      <c r="R161" s="1282"/>
      <c r="S161" s="1282"/>
      <c r="T161" s="1282"/>
      <c r="U161" s="1282"/>
      <c r="V161" s="1283"/>
      <c r="W161" s="632" t="s">
        <v>476</v>
      </c>
      <c r="X161" s="587"/>
      <c r="Y161" s="587"/>
      <c r="Z161" s="587"/>
      <c r="AA161" s="587"/>
      <c r="AB161" s="587"/>
      <c r="AC161" s="587"/>
      <c r="AD161" s="587"/>
      <c r="AE161" s="587"/>
      <c r="AF161" s="587"/>
      <c r="AG161" s="587"/>
    </row>
    <row r="162" spans="1:33" s="525" customFormat="1" ht="22.5">
      <c r="A162" s="1231"/>
      <c r="B162" s="1231">
        <v>1</v>
      </c>
      <c r="C162" s="903"/>
      <c r="D162" s="903"/>
      <c r="E162" s="905"/>
      <c r="F162" s="905"/>
      <c r="G162" s="905"/>
      <c r="H162" s="905"/>
      <c r="I162" s="900"/>
      <c r="J162" s="899"/>
      <c r="K162" s="902"/>
      <c r="L162" s="595" t="str">
        <f>mergeValue(A162) &amp;"."&amp; mergeValue(B162)</f>
        <v>1.1</v>
      </c>
      <c r="M162" s="548" t="s">
        <v>16</v>
      </c>
      <c r="N162" s="582"/>
      <c r="O162" s="1281"/>
      <c r="P162" s="1282"/>
      <c r="Q162" s="1282"/>
      <c r="R162" s="1282"/>
      <c r="S162" s="1282"/>
      <c r="T162" s="1282"/>
      <c r="U162" s="1282"/>
      <c r="V162" s="1283"/>
      <c r="W162" s="632" t="s">
        <v>477</v>
      </c>
      <c r="X162" s="587"/>
      <c r="Y162" s="587"/>
      <c r="Z162" s="587"/>
      <c r="AA162" s="587"/>
      <c r="AB162" s="587"/>
      <c r="AC162" s="587"/>
      <c r="AD162" s="587"/>
      <c r="AE162" s="587"/>
      <c r="AF162" s="587"/>
      <c r="AG162" s="587"/>
    </row>
    <row r="163" spans="1:33" s="525" customFormat="1" ht="22.5">
      <c r="A163" s="1231"/>
      <c r="B163" s="1231"/>
      <c r="C163" s="1231">
        <v>1</v>
      </c>
      <c r="D163" s="903"/>
      <c r="E163" s="905"/>
      <c r="F163" s="905"/>
      <c r="G163" s="905"/>
      <c r="H163" s="905"/>
      <c r="I163" s="907"/>
      <c r="J163" s="899"/>
      <c r="K163" s="902"/>
      <c r="L163" s="595" t="str">
        <f>mergeValue(A163) &amp;"."&amp; mergeValue(B163)&amp;"."&amp; mergeValue(C163)</f>
        <v>1.1.1</v>
      </c>
      <c r="M163" s="549" t="s">
        <v>7</v>
      </c>
      <c r="N163" s="582"/>
      <c r="O163" s="1281"/>
      <c r="P163" s="1282"/>
      <c r="Q163" s="1282"/>
      <c r="R163" s="1282"/>
      <c r="S163" s="1282"/>
      <c r="T163" s="1282"/>
      <c r="U163" s="1282"/>
      <c r="V163" s="1283"/>
      <c r="W163" s="632" t="s">
        <v>633</v>
      </c>
      <c r="X163" s="587"/>
      <c r="Y163" s="587"/>
      <c r="Z163" s="587"/>
      <c r="AA163" s="587"/>
      <c r="AB163" s="587"/>
      <c r="AC163" s="587"/>
      <c r="AD163" s="587"/>
      <c r="AE163" s="587"/>
      <c r="AF163" s="587"/>
      <c r="AG163" s="587"/>
    </row>
    <row r="164" spans="1:33" s="525" customFormat="1" ht="22.5">
      <c r="A164" s="1231"/>
      <c r="B164" s="1231"/>
      <c r="C164" s="1231"/>
      <c r="D164" s="1231">
        <v>1</v>
      </c>
      <c r="E164" s="905"/>
      <c r="F164" s="905"/>
      <c r="G164" s="905"/>
      <c r="H164" s="905"/>
      <c r="I164" s="907"/>
      <c r="J164" s="899"/>
      <c r="K164" s="902"/>
      <c r="L164" s="595" t="str">
        <f>mergeValue(A164) &amp;"."&amp; mergeValue(B164)&amp;"."&amp; mergeValue(C164)&amp;"."&amp; mergeValue(D164)</f>
        <v>1.1.1.1</v>
      </c>
      <c r="M164" s="550" t="s">
        <v>22</v>
      </c>
      <c r="N164" s="582"/>
      <c r="O164" s="1281"/>
      <c r="P164" s="1282"/>
      <c r="Q164" s="1282"/>
      <c r="R164" s="1282"/>
      <c r="S164" s="1282"/>
      <c r="T164" s="1282"/>
      <c r="U164" s="1282"/>
      <c r="V164" s="1283"/>
      <c r="W164" s="632" t="s">
        <v>634</v>
      </c>
      <c r="X164" s="587"/>
      <c r="Y164" s="587"/>
      <c r="Z164" s="587"/>
      <c r="AA164" s="587"/>
      <c r="AB164" s="587"/>
      <c r="AC164" s="587"/>
      <c r="AD164" s="587"/>
      <c r="AE164" s="587"/>
      <c r="AF164" s="587"/>
      <c r="AG164" s="587"/>
    </row>
    <row r="165" spans="1:33" s="525" customFormat="1" ht="101.25">
      <c r="A165" s="1231"/>
      <c r="B165" s="1231"/>
      <c r="C165" s="1231"/>
      <c r="D165" s="1231"/>
      <c r="E165" s="1231">
        <v>1</v>
      </c>
      <c r="F165" s="905"/>
      <c r="G165" s="905"/>
      <c r="H165" s="903">
        <v>1</v>
      </c>
      <c r="I165" s="1231">
        <v>1</v>
      </c>
      <c r="J165" s="905"/>
      <c r="K165" s="910"/>
      <c r="L165" s="595" t="str">
        <f>mergeValue(A165) &amp;"."&amp; mergeValue(B165)&amp;"."&amp; mergeValue(C165)&amp;"."&amp; mergeValue(D165)&amp;"."&amp; mergeValue(E165)</f>
        <v>1.1.1.1.1</v>
      </c>
      <c r="M165" s="556" t="s">
        <v>9</v>
      </c>
      <c r="N165" s="583"/>
      <c r="O165" s="1234"/>
      <c r="P165" s="1235"/>
      <c r="Q165" s="1235"/>
      <c r="R165" s="1235"/>
      <c r="S165" s="1235"/>
      <c r="T165" s="1235"/>
      <c r="U165" s="1235"/>
      <c r="V165" s="1236"/>
      <c r="W165" s="632" t="s">
        <v>638</v>
      </c>
      <c r="X165" s="587"/>
      <c r="Y165" s="587"/>
      <c r="Z165" s="587"/>
      <c r="AA165" s="587"/>
      <c r="AB165" s="587"/>
      <c r="AC165" s="587"/>
      <c r="AD165" s="587"/>
      <c r="AE165" s="587"/>
      <c r="AF165" s="587"/>
      <c r="AG165" s="587"/>
    </row>
    <row r="166" spans="1:33" s="525" customFormat="1" ht="90">
      <c r="A166" s="1231"/>
      <c r="B166" s="1231"/>
      <c r="C166" s="1231"/>
      <c r="D166" s="1231"/>
      <c r="E166" s="1231"/>
      <c r="F166" s="1231">
        <v>1</v>
      </c>
      <c r="G166" s="903"/>
      <c r="H166" s="903"/>
      <c r="I166" s="1231"/>
      <c r="J166" s="1231">
        <v>1</v>
      </c>
      <c r="K166" s="911"/>
      <c r="L166" s="595" t="str">
        <f>mergeValue(A166) &amp;"."&amp; mergeValue(B166)&amp;"."&amp; mergeValue(C166)&amp;"."&amp; mergeValue(D166)&amp;"."&amp; mergeValue(E166)&amp;"."&amp; mergeValue(F166)</f>
        <v>1.1.1.1.1.1</v>
      </c>
      <c r="M166" s="557" t="s">
        <v>10</v>
      </c>
      <c r="N166" s="583"/>
      <c r="O166" s="1234"/>
      <c r="P166" s="1235"/>
      <c r="Q166" s="1235"/>
      <c r="R166" s="1235"/>
      <c r="S166" s="1235"/>
      <c r="T166" s="1235"/>
      <c r="U166" s="1235"/>
      <c r="V166" s="123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1"/>
      <c r="B167" s="1231"/>
      <c r="C167" s="1231"/>
      <c r="D167" s="1231"/>
      <c r="E167" s="1231"/>
      <c r="F167" s="1231"/>
      <c r="G167" s="903">
        <v>1</v>
      </c>
      <c r="H167" s="903"/>
      <c r="I167" s="1231"/>
      <c r="J167" s="1231"/>
      <c r="K167" s="911">
        <v>1</v>
      </c>
      <c r="L167" s="595" t="str">
        <f>mergeValue(A167) &amp;"."&amp; mergeValue(B167)&amp;"."&amp; mergeValue(C167)&amp;"."&amp; mergeValue(D167)&amp;"."&amp; mergeValue(E167)&amp;"."&amp; mergeValue(F167)&amp;"."&amp; mergeValue(G167)</f>
        <v>1.1.1.1.1.1.1</v>
      </c>
      <c r="M167" s="1070"/>
      <c r="N167" s="588"/>
      <c r="O167" s="1079"/>
      <c r="P167" s="564"/>
      <c r="Q167" s="564"/>
      <c r="R167" s="1241"/>
      <c r="S167" s="1227" t="s">
        <v>84</v>
      </c>
      <c r="T167" s="1241"/>
      <c r="U167" s="1227"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1"/>
      <c r="B168" s="1231"/>
      <c r="C168" s="1231"/>
      <c r="D168" s="1231"/>
      <c r="E168" s="1231"/>
      <c r="F168" s="1231"/>
      <c r="G168" s="903"/>
      <c r="H168" s="903"/>
      <c r="I168" s="1231"/>
      <c r="J168" s="1231"/>
      <c r="K168" s="911"/>
      <c r="L168" s="602"/>
      <c r="M168" s="648"/>
      <c r="N168" s="588"/>
      <c r="O168" s="586"/>
      <c r="P168" s="564"/>
      <c r="Q168" s="586" t="str">
        <f>R167 &amp; "-" &amp; T167</f>
        <v>-</v>
      </c>
      <c r="R168" s="1226"/>
      <c r="S168" s="1227"/>
      <c r="T168" s="1226"/>
      <c r="U168" s="1227"/>
      <c r="V168" s="580"/>
      <c r="W168" s="1201"/>
      <c r="X168" s="587"/>
      <c r="Y168" s="587"/>
      <c r="Z168" s="587"/>
      <c r="AA168" s="587"/>
      <c r="AB168" s="587"/>
      <c r="AC168" s="587"/>
      <c r="AD168" s="587"/>
      <c r="AE168" s="587"/>
      <c r="AF168" s="587"/>
      <c r="AG168" s="587"/>
    </row>
    <row r="169" spans="1:33" s="524" customFormat="1" ht="15" customHeight="1">
      <c r="A169" s="1231"/>
      <c r="B169" s="1231"/>
      <c r="C169" s="1231"/>
      <c r="D169" s="1231"/>
      <c r="E169" s="1231"/>
      <c r="F169" s="1231"/>
      <c r="G169" s="905"/>
      <c r="H169" s="903"/>
      <c r="I169" s="1231"/>
      <c r="J169" s="1231"/>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31"/>
      <c r="B170" s="1231"/>
      <c r="C170" s="1231"/>
      <c r="D170" s="1231"/>
      <c r="E170" s="1231"/>
      <c r="F170" s="905"/>
      <c r="G170" s="905"/>
      <c r="H170" s="903"/>
      <c r="I170" s="123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1"/>
      <c r="B171" s="1231"/>
      <c r="C171" s="1231"/>
      <c r="D171" s="123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1"/>
      <c r="B172" s="1231"/>
      <c r="C172" s="123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1"/>
      <c r="B173" s="123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1">
        <v>1</v>
      </c>
      <c r="B179" s="982"/>
      <c r="C179" s="982"/>
      <c r="D179" s="982"/>
      <c r="E179" s="982"/>
      <c r="F179" s="982"/>
      <c r="G179" s="983"/>
      <c r="H179" s="983"/>
      <c r="I179" s="985"/>
      <c r="J179" s="977"/>
      <c r="K179" s="977"/>
      <c r="L179" s="726">
        <f>mergeValue(A179)</f>
        <v>1</v>
      </c>
      <c r="M179" s="643" t="s">
        <v>20</v>
      </c>
      <c r="N179" s="718"/>
      <c r="O179" s="1281"/>
      <c r="P179" s="1282"/>
      <c r="Q179" s="1282"/>
      <c r="R179" s="1282"/>
      <c r="S179" s="1282"/>
      <c r="T179" s="1282"/>
      <c r="U179" s="1282"/>
      <c r="V179" s="1282"/>
      <c r="W179" s="1283"/>
      <c r="X179" s="719" t="s">
        <v>476</v>
      </c>
      <c r="Y179" s="721"/>
      <c r="Z179" s="721"/>
      <c r="AA179" s="721"/>
      <c r="AB179" s="721"/>
      <c r="AC179" s="721"/>
      <c r="AD179" s="721"/>
      <c r="AE179" s="721"/>
      <c r="AF179" s="721"/>
      <c r="AG179" s="721"/>
    </row>
    <row r="180" spans="1:47" s="687" customFormat="1" ht="22.5">
      <c r="A180" s="1231"/>
      <c r="B180" s="1231">
        <v>1</v>
      </c>
      <c r="C180" s="982"/>
      <c r="D180" s="982"/>
      <c r="E180" s="982"/>
      <c r="F180" s="982"/>
      <c r="G180" s="987"/>
      <c r="H180" s="984"/>
      <c r="I180" s="989"/>
      <c r="J180" s="974"/>
      <c r="K180" s="973"/>
      <c r="L180" s="726" t="str">
        <f>mergeValue(A180) &amp;"."&amp; mergeValue(B180)</f>
        <v>1.1</v>
      </c>
      <c r="M180" s="694" t="s">
        <v>16</v>
      </c>
      <c r="N180" s="718"/>
      <c r="O180" s="1281"/>
      <c r="P180" s="1282"/>
      <c r="Q180" s="1282"/>
      <c r="R180" s="1282"/>
      <c r="S180" s="1282"/>
      <c r="T180" s="1282"/>
      <c r="U180" s="1282"/>
      <c r="V180" s="1282"/>
      <c r="W180" s="1283"/>
      <c r="X180" s="719" t="s">
        <v>477</v>
      </c>
      <c r="Y180" s="721"/>
      <c r="Z180" s="721"/>
      <c r="AA180" s="721"/>
      <c r="AB180" s="721"/>
      <c r="AC180" s="721"/>
      <c r="AD180" s="721"/>
      <c r="AE180" s="721"/>
      <c r="AF180" s="721"/>
      <c r="AG180" s="721"/>
    </row>
    <row r="181" spans="1:47" s="687" customFormat="1" ht="22.5">
      <c r="A181" s="1231"/>
      <c r="B181" s="1231"/>
      <c r="C181" s="1231">
        <v>1</v>
      </c>
      <c r="D181" s="982"/>
      <c r="E181" s="982"/>
      <c r="F181" s="982"/>
      <c r="G181" s="987"/>
      <c r="H181" s="984"/>
      <c r="I181" s="990"/>
      <c r="J181" s="974"/>
      <c r="K181" s="973"/>
      <c r="L181" s="726" t="str">
        <f>mergeValue(A181) &amp;"."&amp; mergeValue(B181)&amp;"."&amp; mergeValue(C181)</f>
        <v>1.1.1</v>
      </c>
      <c r="M181" s="695" t="s">
        <v>7</v>
      </c>
      <c r="N181" s="718"/>
      <c r="O181" s="1281"/>
      <c r="P181" s="1282"/>
      <c r="Q181" s="1282"/>
      <c r="R181" s="1282"/>
      <c r="S181" s="1282"/>
      <c r="T181" s="1282"/>
      <c r="U181" s="1282"/>
      <c r="V181" s="1282"/>
      <c r="W181" s="1283"/>
      <c r="X181" s="719" t="s">
        <v>633</v>
      </c>
      <c r="Y181" s="721"/>
      <c r="Z181" s="721"/>
      <c r="AA181" s="721"/>
      <c r="AB181" s="721"/>
      <c r="AC181" s="721"/>
      <c r="AD181" s="721"/>
      <c r="AE181" s="721"/>
      <c r="AF181" s="721"/>
      <c r="AG181" s="721"/>
    </row>
    <row r="182" spans="1:47" s="687" customFormat="1" ht="22.5">
      <c r="A182" s="1231"/>
      <c r="B182" s="1231"/>
      <c r="C182" s="1231"/>
      <c r="D182" s="1231">
        <v>1</v>
      </c>
      <c r="E182" s="982"/>
      <c r="F182" s="982"/>
      <c r="G182" s="987"/>
      <c r="H182" s="984"/>
      <c r="I182" s="990"/>
      <c r="J182" s="988"/>
      <c r="K182" s="973"/>
      <c r="L182" s="726" t="str">
        <f>mergeValue(A182) &amp;"."&amp; mergeValue(B182)&amp;"."&amp; mergeValue(C182)&amp;"."&amp; mergeValue(D182)</f>
        <v>1.1.1.1</v>
      </c>
      <c r="M182" s="696" t="s">
        <v>22</v>
      </c>
      <c r="N182" s="718"/>
      <c r="O182" s="1281"/>
      <c r="P182" s="1282"/>
      <c r="Q182" s="1282"/>
      <c r="R182" s="1282"/>
      <c r="S182" s="1282"/>
      <c r="T182" s="1282"/>
      <c r="U182" s="1282"/>
      <c r="V182" s="1282"/>
      <c r="W182" s="1283"/>
      <c r="X182" s="719" t="s">
        <v>687</v>
      </c>
      <c r="Y182" s="721"/>
      <c r="Z182" s="721"/>
      <c r="AA182" s="721"/>
      <c r="AB182" s="721"/>
      <c r="AC182" s="721"/>
      <c r="AD182" s="721"/>
      <c r="AE182" s="721"/>
      <c r="AF182" s="721"/>
      <c r="AG182" s="721"/>
    </row>
    <row r="183" spans="1:47" s="687" customFormat="1" ht="56.25" customHeight="1">
      <c r="A183" s="1231"/>
      <c r="B183" s="1231"/>
      <c r="C183" s="1231"/>
      <c r="D183" s="123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1"/>
      <c r="B184" s="1231"/>
      <c r="C184" s="1231"/>
      <c r="D184" s="123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1"/>
      <c r="B185" s="1231"/>
      <c r="C185" s="1231"/>
      <c r="D185" s="123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1"/>
      <c r="B186" s="1231"/>
      <c r="C186" s="123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1"/>
      <c r="B187" s="123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1">
        <v>1</v>
      </c>
      <c r="B193" s="1016"/>
      <c r="C193" s="1016"/>
      <c r="D193" s="1016"/>
      <c r="E193" s="1016"/>
      <c r="F193" s="1009"/>
      <c r="G193" s="1015"/>
      <c r="H193" s="1015"/>
      <c r="I193" s="998"/>
      <c r="J193" s="997"/>
      <c r="K193" s="997"/>
      <c r="L193" s="726">
        <f>mergeValue(A193)</f>
        <v>1</v>
      </c>
      <c r="M193" s="643"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9" t="s">
        <v>476</v>
      </c>
      <c r="AH193" s="721"/>
      <c r="AI193" s="721"/>
      <c r="AJ193" s="721"/>
      <c r="AK193" s="721"/>
      <c r="AL193" s="721"/>
      <c r="AM193" s="721"/>
      <c r="AN193" s="721"/>
      <c r="AO193" s="721"/>
      <c r="AP193" s="721"/>
      <c r="AQ193" s="721"/>
      <c r="AR193" s="721"/>
    </row>
    <row r="194" spans="1:46" s="687" customFormat="1" ht="22.5">
      <c r="A194" s="1231"/>
      <c r="B194" s="1231">
        <v>1</v>
      </c>
      <c r="C194" s="1016"/>
      <c r="D194" s="1016"/>
      <c r="E194" s="1016"/>
      <c r="F194" s="1009"/>
      <c r="G194" s="1018"/>
      <c r="H194" s="1019"/>
      <c r="I194" s="999"/>
      <c r="J194" s="994"/>
      <c r="K194" s="992"/>
      <c r="L194" s="726" t="str">
        <f>mergeValue(A194) &amp;"."&amp; mergeValue(B194)</f>
        <v>1.1</v>
      </c>
      <c r="M194" s="694"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9" t="s">
        <v>477</v>
      </c>
      <c r="AH194" s="721"/>
      <c r="AI194" s="721"/>
      <c r="AJ194" s="721"/>
      <c r="AK194" s="721"/>
      <c r="AL194" s="721"/>
      <c r="AM194" s="721"/>
      <c r="AN194" s="721"/>
      <c r="AO194" s="721"/>
      <c r="AP194" s="721"/>
      <c r="AQ194" s="721"/>
      <c r="AR194" s="721"/>
    </row>
    <row r="195" spans="1:46" s="687" customFormat="1" ht="22.5">
      <c r="A195" s="1231"/>
      <c r="B195" s="1231"/>
      <c r="C195" s="1231">
        <v>1</v>
      </c>
      <c r="D195" s="1016"/>
      <c r="E195" s="1016"/>
      <c r="F195" s="1009"/>
      <c r="G195" s="1018"/>
      <c r="H195" s="1019"/>
      <c r="I195" s="999"/>
      <c r="J195" s="994"/>
      <c r="K195" s="992"/>
      <c r="L195" s="726" t="str">
        <f>mergeValue(A195) &amp;"."&amp; mergeValue(B195)&amp;"."&amp; mergeValue(C195)</f>
        <v>1.1.1</v>
      </c>
      <c r="M195" s="695"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9" t="s">
        <v>633</v>
      </c>
      <c r="AH195" s="721"/>
      <c r="AI195" s="721"/>
      <c r="AJ195" s="721"/>
      <c r="AK195" s="721"/>
      <c r="AL195" s="721"/>
      <c r="AM195" s="721"/>
      <c r="AN195" s="721"/>
      <c r="AO195" s="721"/>
      <c r="AP195" s="721"/>
      <c r="AQ195" s="721"/>
      <c r="AR195" s="721"/>
    </row>
    <row r="196" spans="1:46" s="687" customFormat="1" ht="15" customHeight="1">
      <c r="A196" s="1231"/>
      <c r="B196" s="1231"/>
      <c r="C196" s="1231"/>
      <c r="D196" s="1231">
        <v>1</v>
      </c>
      <c r="E196" s="1016"/>
      <c r="F196" s="1009"/>
      <c r="G196" s="1018"/>
      <c r="H196" s="1019"/>
      <c r="I196" s="999"/>
      <c r="J196" s="994"/>
      <c r="K196" s="992"/>
      <c r="L196" s="726" t="str">
        <f>mergeValue(A196) &amp;"."&amp; mergeValue(B196)&amp;"."&amp; mergeValue(C196)&amp;"."&amp; mergeValue(D196)</f>
        <v>1.1.1.1</v>
      </c>
      <c r="M196" s="696"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9" t="s">
        <v>680</v>
      </c>
      <c r="AH196" s="721"/>
      <c r="AI196" s="721"/>
      <c r="AJ196" s="721"/>
      <c r="AK196" s="721"/>
      <c r="AL196" s="721"/>
      <c r="AM196" s="721"/>
      <c r="AN196" s="721"/>
      <c r="AO196" s="721"/>
      <c r="AP196" s="721"/>
      <c r="AQ196" s="721"/>
      <c r="AR196" s="721"/>
    </row>
    <row r="197" spans="1:46" s="687" customFormat="1" ht="17.100000000000001" customHeight="1">
      <c r="A197" s="1231"/>
      <c r="B197" s="1231"/>
      <c r="C197" s="1231"/>
      <c r="D197" s="1231"/>
      <c r="E197" s="1231">
        <v>1</v>
      </c>
      <c r="F197" s="1009"/>
      <c r="G197" s="1018"/>
      <c r="H197" s="1019"/>
      <c r="I197" s="1020"/>
      <c r="J197" s="1010"/>
      <c r="K197" s="1160"/>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3"/>
      <c r="X197" s="691">
        <v>1</v>
      </c>
      <c r="Y197" s="1097"/>
      <c r="Z197" s="673"/>
      <c r="AA197" s="673"/>
      <c r="AB197" s="1241"/>
      <c r="AC197" s="1227" t="s">
        <v>84</v>
      </c>
      <c r="AD197" s="1241"/>
      <c r="AE197" s="1227" t="s">
        <v>84</v>
      </c>
      <c r="AF197" s="717"/>
      <c r="AG197" s="125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1"/>
      <c r="B198" s="1231"/>
      <c r="C198" s="1231"/>
      <c r="D198" s="1231"/>
      <c r="E198" s="1231"/>
      <c r="F198" s="1009"/>
      <c r="G198" s="1018"/>
      <c r="H198" s="1019"/>
      <c r="I198" s="1020"/>
      <c r="J198" s="1010"/>
      <c r="K198" s="1160"/>
      <c r="L198" s="1270"/>
      <c r="M198" s="1271"/>
      <c r="N198" s="1227"/>
      <c r="O198" s="1265"/>
      <c r="P198" s="1261"/>
      <c r="Q198" s="1290"/>
      <c r="R198" s="1227"/>
      <c r="S198" s="1265"/>
      <c r="T198" s="1261"/>
      <c r="U198" s="1290"/>
      <c r="V198" s="1227"/>
      <c r="W198" s="728"/>
      <c r="X198" s="707"/>
      <c r="Y198" s="707"/>
      <c r="Z198" s="709"/>
      <c r="AA198" s="605" t="str">
        <f>AB197 &amp; "-" &amp; AD197</f>
        <v>-</v>
      </c>
      <c r="AB198" s="1226"/>
      <c r="AC198" s="1227"/>
      <c r="AD198" s="1226"/>
      <c r="AE198" s="1227"/>
      <c r="AF198" s="675"/>
      <c r="AG198" s="1259"/>
      <c r="AH198" s="721"/>
      <c r="AI198" s="724"/>
      <c r="AJ198" s="724"/>
      <c r="AK198" s="724"/>
      <c r="AL198" s="724"/>
      <c r="AM198" s="724"/>
      <c r="AN198" s="724"/>
      <c r="AO198" s="721"/>
      <c r="AP198" s="721"/>
      <c r="AQ198" s="721"/>
      <c r="AR198" s="721"/>
    </row>
    <row r="199" spans="1:46" s="687" customFormat="1" ht="17.100000000000001" customHeight="1">
      <c r="A199" s="1231"/>
      <c r="B199" s="1231"/>
      <c r="C199" s="1231"/>
      <c r="D199" s="1231"/>
      <c r="E199" s="1231"/>
      <c r="F199" s="1009"/>
      <c r="G199" s="1018"/>
      <c r="H199" s="1019"/>
      <c r="I199" s="1020"/>
      <c r="J199" s="1010"/>
      <c r="K199" s="1160"/>
      <c r="L199" s="1270"/>
      <c r="M199" s="1271"/>
      <c r="N199" s="1227"/>
      <c r="O199" s="1265"/>
      <c r="P199" s="1261"/>
      <c r="Q199" s="1290"/>
      <c r="R199" s="1227"/>
      <c r="S199" s="604"/>
      <c r="T199" s="700"/>
      <c r="U199" s="707"/>
      <c r="V199" s="708"/>
      <c r="W199" s="708"/>
      <c r="X199" s="708"/>
      <c r="Y199" s="708"/>
      <c r="Z199" s="709"/>
      <c r="AA199" s="709"/>
      <c r="AB199" s="710"/>
      <c r="AC199" s="706"/>
      <c r="AD199" s="706"/>
      <c r="AE199" s="710"/>
      <c r="AF199" s="706"/>
      <c r="AG199" s="1259"/>
      <c r="AH199" s="721"/>
      <c r="AI199" s="724"/>
      <c r="AJ199" s="724"/>
      <c r="AK199" s="724"/>
      <c r="AL199" s="724"/>
      <c r="AM199" s="724"/>
      <c r="AN199" s="724"/>
      <c r="AO199" s="721"/>
      <c r="AP199" s="721"/>
      <c r="AQ199" s="721"/>
      <c r="AR199" s="721"/>
    </row>
    <row r="200" spans="1:46" s="687" customFormat="1" ht="17.100000000000001" customHeight="1">
      <c r="A200" s="1231"/>
      <c r="B200" s="1231"/>
      <c r="C200" s="1231"/>
      <c r="D200" s="1231"/>
      <c r="E200" s="1231"/>
      <c r="F200" s="1009"/>
      <c r="G200" s="1018"/>
      <c r="H200" s="1019"/>
      <c r="I200" s="1020"/>
      <c r="J200" s="1010"/>
      <c r="K200" s="1160"/>
      <c r="L200" s="1270"/>
      <c r="M200" s="1271"/>
      <c r="N200" s="1227"/>
      <c r="O200" s="711"/>
      <c r="P200" s="713"/>
      <c r="Q200" s="712"/>
      <c r="R200" s="708"/>
      <c r="S200" s="708"/>
      <c r="T200" s="708"/>
      <c r="U200" s="708"/>
      <c r="V200" s="708"/>
      <c r="W200" s="708"/>
      <c r="X200" s="708"/>
      <c r="Y200" s="708"/>
      <c r="Z200" s="709"/>
      <c r="AA200" s="709"/>
      <c r="AB200" s="710"/>
      <c r="AC200" s="706"/>
      <c r="AD200" s="706"/>
      <c r="AE200" s="710"/>
      <c r="AF200" s="706"/>
      <c r="AG200" s="1259"/>
      <c r="AH200" s="721"/>
      <c r="AI200" s="724"/>
      <c r="AJ200" s="724"/>
      <c r="AK200" s="724"/>
      <c r="AL200" s="724"/>
      <c r="AM200" s="724"/>
      <c r="AN200" s="724"/>
      <c r="AO200" s="721"/>
      <c r="AP200" s="721"/>
      <c r="AQ200" s="721"/>
      <c r="AR200" s="721"/>
    </row>
    <row r="201" spans="1:46" s="686" customFormat="1" ht="15" customHeight="1">
      <c r="A201" s="1231"/>
      <c r="B201" s="1231"/>
      <c r="C201" s="1231"/>
      <c r="D201" s="123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0"/>
      <c r="AH201" s="723"/>
      <c r="AI201" s="723"/>
      <c r="AJ201" s="725"/>
      <c r="AK201" s="725"/>
      <c r="AL201" s="725"/>
      <c r="AM201" s="725"/>
      <c r="AN201" s="725"/>
      <c r="AO201" s="723"/>
      <c r="AP201" s="723"/>
      <c r="AQ201" s="723"/>
      <c r="AR201" s="723"/>
    </row>
    <row r="202" spans="1:46" s="686" customFormat="1" ht="15" customHeight="1">
      <c r="A202" s="1231"/>
      <c r="B202" s="1231"/>
      <c r="C202" s="123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1"/>
      <c r="B203" s="123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5" t="s">
        <v>85</v>
      </c>
      <c r="O211" s="1265"/>
      <c r="P211" s="1261">
        <v>1</v>
      </c>
      <c r="Q211" s="1284"/>
      <c r="R211" s="1227" t="s">
        <v>84</v>
      </c>
      <c r="S211" s="1316"/>
      <c r="T211" s="1307">
        <v>1</v>
      </c>
      <c r="U211" s="1234"/>
      <c r="V211" s="1227"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5"/>
      <c r="O212" s="1265"/>
      <c r="P212" s="1261"/>
      <c r="Q212" s="1284"/>
      <c r="R212" s="1227"/>
      <c r="S212" s="1317"/>
      <c r="T212" s="1308"/>
      <c r="U212" s="1234"/>
      <c r="V212" s="1227"/>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5"/>
      <c r="O213" s="1265"/>
      <c r="P213" s="1261"/>
      <c r="Q213" s="1284"/>
      <c r="R213" s="1227"/>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1">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1"/>
      <c r="B221" s="1231">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1"/>
      <c r="B222" s="1231"/>
      <c r="C222" s="1231">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1"/>
      <c r="B223" s="1231"/>
      <c r="C223" s="1231"/>
      <c r="D223" s="1231">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1"/>
      <c r="B224" s="1231"/>
      <c r="C224" s="1231"/>
      <c r="D224" s="1231"/>
      <c r="E224" s="1231">
        <v>1</v>
      </c>
      <c r="F224" s="887"/>
      <c r="G224" s="887"/>
      <c r="H224" s="885">
        <v>1</v>
      </c>
      <c r="I224" s="1231">
        <v>1</v>
      </c>
      <c r="J224" s="887"/>
      <c r="K224" s="892"/>
      <c r="L224" s="783" t="str">
        <f>mergeValue(A224) &amp;"."&amp; mergeValue(B224)&amp;"."&amp; mergeValue(C224)&amp;"."&amp; mergeValue(D224)&amp;"."&amp; mergeValue(E224)</f>
        <v>1.1.1.1.1</v>
      </c>
      <c r="M224" s="556" t="s">
        <v>9</v>
      </c>
      <c r="N224" s="648"/>
      <c r="O224" s="1234"/>
      <c r="P224" s="1235"/>
      <c r="Q224" s="1235"/>
      <c r="R224" s="1235"/>
      <c r="S224" s="1235"/>
      <c r="T224" s="1235"/>
      <c r="U224" s="1235"/>
      <c r="V224" s="123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1"/>
      <c r="B225" s="1231"/>
      <c r="C225" s="1231"/>
      <c r="D225" s="1231"/>
      <c r="E225" s="1231"/>
      <c r="F225" s="1231">
        <v>1</v>
      </c>
      <c r="G225" s="885"/>
      <c r="H225" s="885"/>
      <c r="I225" s="1231"/>
      <c r="J225" s="1231">
        <v>1</v>
      </c>
      <c r="K225" s="893"/>
      <c r="L225" s="783" t="str">
        <f>mergeValue(A225) &amp;"."&amp; mergeValue(B225)&amp;"."&amp; mergeValue(C225)&amp;"."&amp; mergeValue(D225)&amp;"."&amp; mergeValue(E225)&amp;"."&amp; mergeValue(F225)</f>
        <v>1.1.1.1.1.1</v>
      </c>
      <c r="M225" s="557" t="s">
        <v>10</v>
      </c>
      <c r="N225" s="648"/>
      <c r="O225" s="1234"/>
      <c r="P225" s="1235"/>
      <c r="Q225" s="1235"/>
      <c r="R225" s="1235"/>
      <c r="S225" s="1235"/>
      <c r="T225" s="1235"/>
      <c r="U225" s="1235"/>
      <c r="V225" s="123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1"/>
      <c r="B226" s="1231"/>
      <c r="C226" s="1231"/>
      <c r="D226" s="1231"/>
      <c r="E226" s="1231"/>
      <c r="F226" s="1231"/>
      <c r="G226" s="885">
        <v>1</v>
      </c>
      <c r="H226" s="885"/>
      <c r="I226" s="1231"/>
      <c r="J226" s="1231"/>
      <c r="K226" s="893">
        <v>1</v>
      </c>
      <c r="L226" s="783" t="str">
        <f>mergeValue(A226) &amp;"."&amp; mergeValue(B226)&amp;"."&amp; mergeValue(C226)&amp;"."&amp; mergeValue(D226)&amp;"."&amp; mergeValue(E226)&amp;"."&amp; mergeValue(F226)&amp;"."&amp; mergeValue(G226)</f>
        <v>1.1.1.1.1.1.1</v>
      </c>
      <c r="M226" s="1070"/>
      <c r="N226" s="648"/>
      <c r="O226" s="765"/>
      <c r="P226" s="765"/>
      <c r="Q226" s="765"/>
      <c r="R226" s="1226"/>
      <c r="S226" s="1227" t="s">
        <v>84</v>
      </c>
      <c r="T226" s="1226"/>
      <c r="U226" s="1227"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1"/>
      <c r="B227" s="1231"/>
      <c r="C227" s="1231"/>
      <c r="D227" s="1231"/>
      <c r="E227" s="1231"/>
      <c r="F227" s="1231"/>
      <c r="G227" s="885"/>
      <c r="H227" s="885"/>
      <c r="I227" s="1231"/>
      <c r="J227" s="1231"/>
      <c r="K227" s="893"/>
      <c r="L227" s="802"/>
      <c r="M227" s="648"/>
      <c r="N227" s="648"/>
      <c r="O227" s="765"/>
      <c r="P227" s="765"/>
      <c r="Q227" s="771" t="str">
        <f>R226 &amp; "-" &amp; T226</f>
        <v>-</v>
      </c>
      <c r="R227" s="1226"/>
      <c r="S227" s="1227"/>
      <c r="T227" s="1226"/>
      <c r="U227" s="1227"/>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31"/>
      <c r="B228" s="1231"/>
      <c r="C228" s="1231"/>
      <c r="D228" s="1231"/>
      <c r="E228" s="1231"/>
      <c r="F228" s="1231"/>
      <c r="G228" s="887"/>
      <c r="H228" s="885"/>
      <c r="I228" s="1231"/>
      <c r="J228" s="1231"/>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1"/>
      <c r="B229" s="1231"/>
      <c r="C229" s="1231"/>
      <c r="D229" s="1231"/>
      <c r="E229" s="1231"/>
      <c r="F229" s="887"/>
      <c r="G229" s="887"/>
      <c r="H229" s="885"/>
      <c r="I229" s="123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1"/>
      <c r="B230" s="1231"/>
      <c r="C230" s="1231"/>
      <c r="D230" s="123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1"/>
      <c r="B231" s="1231"/>
      <c r="C231" s="123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1"/>
      <c r="B232" s="123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1">
        <v>1</v>
      </c>
      <c r="B238" s="1016"/>
      <c r="C238" s="1016"/>
      <c r="D238" s="1016"/>
      <c r="E238" s="983"/>
      <c r="F238" s="1027"/>
      <c r="G238" s="1027"/>
      <c r="H238" s="1027"/>
      <c r="I238" s="985"/>
      <c r="J238" s="981"/>
      <c r="K238" s="965"/>
      <c r="L238" s="1031">
        <f>mergeValue(A238)</f>
        <v>1</v>
      </c>
      <c r="M238" s="643" t="s">
        <v>20</v>
      </c>
      <c r="N238" s="648"/>
      <c r="O238" s="1287"/>
      <c r="P238" s="1288"/>
      <c r="Q238" s="1288"/>
      <c r="R238" s="1288"/>
      <c r="S238" s="1288"/>
      <c r="T238" s="1288"/>
      <c r="U238" s="1288"/>
      <c r="V238" s="1289"/>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1"/>
      <c r="B239" s="1231">
        <v>1</v>
      </c>
      <c r="C239" s="1016"/>
      <c r="D239" s="1016"/>
      <c r="E239" s="1027"/>
      <c r="F239" s="1027"/>
      <c r="G239" s="1027"/>
      <c r="H239" s="1027"/>
      <c r="I239" s="1022"/>
      <c r="J239" s="956"/>
      <c r="K239" s="959"/>
      <c r="L239" s="1031" t="str">
        <f>mergeValue(A239) &amp;"."&amp; mergeValue(B239)</f>
        <v>1.1</v>
      </c>
      <c r="M239" s="694" t="s">
        <v>16</v>
      </c>
      <c r="N239" s="648"/>
      <c r="O239" s="1287"/>
      <c r="P239" s="1288"/>
      <c r="Q239" s="1288"/>
      <c r="R239" s="1288"/>
      <c r="S239" s="1288"/>
      <c r="T239" s="1288"/>
      <c r="U239" s="1288"/>
      <c r="V239" s="1289"/>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1"/>
      <c r="B240" s="1231"/>
      <c r="C240" s="1231">
        <v>1</v>
      </c>
      <c r="D240" s="1016"/>
      <c r="E240" s="1027"/>
      <c r="F240" s="1027"/>
      <c r="G240" s="1027"/>
      <c r="H240" s="1027"/>
      <c r="I240" s="964"/>
      <c r="J240" s="956"/>
      <c r="K240" s="959"/>
      <c r="L240" s="1031" t="str">
        <f>mergeValue(A240) &amp;"."&amp; mergeValue(B240)&amp;"."&amp; mergeValue(C240)</f>
        <v>1.1.1</v>
      </c>
      <c r="M240" s="695" t="s">
        <v>7</v>
      </c>
      <c r="N240" s="648"/>
      <c r="O240" s="1287"/>
      <c r="P240" s="1288"/>
      <c r="Q240" s="1288"/>
      <c r="R240" s="1288"/>
      <c r="S240" s="1288"/>
      <c r="T240" s="1288"/>
      <c r="U240" s="1288"/>
      <c r="V240" s="1289"/>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1"/>
      <c r="B241" s="1231"/>
      <c r="C241" s="1231"/>
      <c r="D241" s="1231">
        <v>1</v>
      </c>
      <c r="E241" s="1027"/>
      <c r="F241" s="1027"/>
      <c r="G241" s="1027"/>
      <c r="H241" s="1027"/>
      <c r="I241" s="964"/>
      <c r="J241" s="956"/>
      <c r="K241" s="959"/>
      <c r="L241" s="1031" t="str">
        <f>mergeValue(A241) &amp;"."&amp; mergeValue(B241)&amp;"."&amp; mergeValue(C241)&amp;"."&amp; mergeValue(D241)</f>
        <v>1.1.1.1</v>
      </c>
      <c r="M241" s="696" t="s">
        <v>22</v>
      </c>
      <c r="N241" s="648"/>
      <c r="O241" s="1287"/>
      <c r="P241" s="1288"/>
      <c r="Q241" s="1288"/>
      <c r="R241" s="1288"/>
      <c r="S241" s="1288"/>
      <c r="T241" s="1288"/>
      <c r="U241" s="1288"/>
      <c r="V241" s="1289"/>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1"/>
      <c r="B242" s="1231"/>
      <c r="C242" s="1231"/>
      <c r="D242" s="1231"/>
      <c r="E242" s="1231">
        <v>1</v>
      </c>
      <c r="F242" s="1027"/>
      <c r="G242" s="1027"/>
      <c r="H242" s="1016">
        <v>1</v>
      </c>
      <c r="I242" s="1231">
        <v>1</v>
      </c>
      <c r="J242" s="1027"/>
      <c r="K242" s="967"/>
      <c r="L242" s="1031" t="str">
        <f>mergeValue(A242) &amp;"."&amp; mergeValue(B242)&amp;"."&amp; mergeValue(C242)&amp;"."&amp; mergeValue(D242)&amp;"."&amp; mergeValue(E242)</f>
        <v>1.1.1.1.1</v>
      </c>
      <c r="M242" s="556" t="s">
        <v>9</v>
      </c>
      <c r="N242" s="648"/>
      <c r="O242" s="1234"/>
      <c r="P242" s="1235"/>
      <c r="Q242" s="1235"/>
      <c r="R242" s="1235"/>
      <c r="S242" s="1235"/>
      <c r="T242" s="1235"/>
      <c r="U242" s="1235"/>
      <c r="V242" s="1236"/>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1"/>
      <c r="B243" s="1231"/>
      <c r="C243" s="1231"/>
      <c r="D243" s="1231"/>
      <c r="E243" s="1231"/>
      <c r="F243" s="1231">
        <v>1</v>
      </c>
      <c r="G243" s="1016"/>
      <c r="H243" s="1016"/>
      <c r="I243" s="1231"/>
      <c r="J243" s="1231">
        <v>1</v>
      </c>
      <c r="K243" s="968"/>
      <c r="L243" s="1031" t="str">
        <f>mergeValue(A243) &amp;"."&amp; mergeValue(B243)&amp;"."&amp; mergeValue(C243)&amp;"."&amp; mergeValue(D243)&amp;"."&amp; mergeValue(E243)&amp;"."&amp; mergeValue(F243)</f>
        <v>1.1.1.1.1.1</v>
      </c>
      <c r="M243" s="557" t="s">
        <v>10</v>
      </c>
      <c r="N243" s="648"/>
      <c r="O243" s="1234"/>
      <c r="P243" s="1235"/>
      <c r="Q243" s="1235"/>
      <c r="R243" s="1235"/>
      <c r="S243" s="1235"/>
      <c r="T243" s="1235"/>
      <c r="U243" s="1235"/>
      <c r="V243" s="1236"/>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1"/>
      <c r="B244" s="1231"/>
      <c r="C244" s="1231"/>
      <c r="D244" s="1231"/>
      <c r="E244" s="1231"/>
      <c r="F244" s="1231"/>
      <c r="G244" s="1016">
        <v>1</v>
      </c>
      <c r="H244" s="1016"/>
      <c r="I244" s="1231"/>
      <c r="J244" s="1231"/>
      <c r="K244" s="968">
        <v>1</v>
      </c>
      <c r="L244" s="1031" t="str">
        <f>mergeValue(A244) &amp;"."&amp; mergeValue(B244)&amp;"."&amp; mergeValue(C244)&amp;"."&amp; mergeValue(D244)&amp;"."&amp; mergeValue(E244)&amp;"."&amp; mergeValue(F244)&amp;"."&amp; mergeValue(G244)</f>
        <v>1.1.1.1.1.1.1</v>
      </c>
      <c r="M244" s="1070"/>
      <c r="N244" s="648"/>
      <c r="O244" s="765"/>
      <c r="P244" s="765"/>
      <c r="Q244" s="1095"/>
      <c r="R244" s="1226"/>
      <c r="S244" s="1227" t="s">
        <v>84</v>
      </c>
      <c r="T244" s="1226"/>
      <c r="U244" s="1227" t="s">
        <v>84</v>
      </c>
      <c r="V244" s="765"/>
      <c r="W244" s="1202"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1"/>
      <c r="B245" s="1231"/>
      <c r="C245" s="1231"/>
      <c r="D245" s="1231"/>
      <c r="E245" s="1231"/>
      <c r="F245" s="1231"/>
      <c r="G245" s="1016"/>
      <c r="H245" s="1016"/>
      <c r="I245" s="1231"/>
      <c r="J245" s="1231"/>
      <c r="K245" s="968"/>
      <c r="L245" s="802"/>
      <c r="M245" s="648"/>
      <c r="N245" s="648"/>
      <c r="O245" s="765"/>
      <c r="P245" s="765"/>
      <c r="Q245" s="771" t="str">
        <f>R244 &amp; "-" &amp; T244</f>
        <v>-</v>
      </c>
      <c r="R245" s="1226"/>
      <c r="S245" s="1227"/>
      <c r="T245" s="1226"/>
      <c r="U245" s="1227"/>
      <c r="V245" s="765"/>
      <c r="W245" s="1203"/>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1"/>
      <c r="B246" s="1231"/>
      <c r="C246" s="1231"/>
      <c r="D246" s="1231"/>
      <c r="E246" s="1231"/>
      <c r="F246" s="1231"/>
      <c r="G246" s="1027"/>
      <c r="H246" s="1016"/>
      <c r="I246" s="1231"/>
      <c r="J246" s="1231"/>
      <c r="K246" s="967"/>
      <c r="L246" s="690"/>
      <c r="M246" s="559" t="s">
        <v>25</v>
      </c>
      <c r="N246" s="1007"/>
      <c r="O246" s="1007"/>
      <c r="P246" s="1007"/>
      <c r="Q246" s="1007"/>
      <c r="R246" s="1007"/>
      <c r="S246" s="1007"/>
      <c r="T246" s="1007"/>
      <c r="U246" s="1007"/>
      <c r="V246" s="764"/>
      <c r="W246" s="1204"/>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1"/>
      <c r="B247" s="1231"/>
      <c r="C247" s="1231"/>
      <c r="D247" s="1231"/>
      <c r="E247" s="1231"/>
      <c r="F247" s="1027"/>
      <c r="G247" s="1027"/>
      <c r="H247" s="1016"/>
      <c r="I247" s="123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1"/>
      <c r="B248" s="1231"/>
      <c r="C248" s="1231"/>
      <c r="D248" s="123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1"/>
      <c r="B249" s="1231"/>
      <c r="C249" s="123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1"/>
      <c r="B250" s="123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8"/>
      <c r="D297" s="1157">
        <v>1</v>
      </c>
      <c r="E297" s="123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7"/>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9"/>
      <c r="D302" s="249"/>
      <c r="E302" s="456"/>
      <c r="F302" s="1320"/>
      <c r="G302" s="1157">
        <v>0</v>
      </c>
      <c r="H302" s="115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6"/>
      <c r="F303" s="1320"/>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30.03.2023</v>
      </c>
      <c r="F29" s="274" t="str">
        <f>IF(periodEnd = "","", periodEnd)</f>
        <v>30.03.2026</v>
      </c>
      <c r="H29" s="275" t="s">
        <v>3015</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1418</v>
      </c>
      <c r="C2" s="1124" t="s">
        <v>1419</v>
      </c>
    </row>
    <row r="3" spans="1:3">
      <c r="A3" s="1124">
        <v>4190415</v>
      </c>
      <c r="B3" s="1124" t="s">
        <v>1420</v>
      </c>
      <c r="C3" s="1124" t="s">
        <v>1419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2926</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1421</v>
      </c>
      <c r="G11" s="381"/>
    </row>
    <row r="12" spans="1:12" ht="27">
      <c r="D12" s="24"/>
      <c r="E12" s="81" t="s">
        <v>473</v>
      </c>
      <c r="F12" s="1116" t="s">
        <v>1422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2917</v>
      </c>
      <c r="G18" s="383"/>
    </row>
    <row r="19" spans="1:9" ht="27">
      <c r="D19" s="24"/>
      <c r="E19" s="81" t="s">
        <v>596</v>
      </c>
      <c r="F19" s="330" t="s">
        <v>1421</v>
      </c>
      <c r="G19" s="383"/>
    </row>
    <row r="20" spans="1:9" ht="27">
      <c r="D20" s="24"/>
      <c r="E20" s="81" t="s">
        <v>595</v>
      </c>
      <c r="F20" s="329" t="s">
        <v>2918</v>
      </c>
      <c r="G20" s="383"/>
    </row>
    <row r="21" spans="1:9" ht="27">
      <c r="D21" s="24"/>
      <c r="E21" s="81" t="s">
        <v>501</v>
      </c>
      <c r="F21" s="329" t="s">
        <v>2916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1511</v>
      </c>
      <c r="G29" s="382"/>
    </row>
    <row r="30" spans="1:9" ht="27" hidden="1">
      <c r="C30" s="28"/>
      <c r="D30" s="29"/>
      <c r="E30" s="52" t="s">
        <v>203</v>
      </c>
      <c r="F30" s="333"/>
      <c r="G30" s="382"/>
    </row>
    <row r="31" spans="1:9" ht="27">
      <c r="C31" s="28"/>
      <c r="D31" s="29"/>
      <c r="E31" s="30" t="s">
        <v>53</v>
      </c>
      <c r="F31" s="332" t="s">
        <v>1512</v>
      </c>
      <c r="G31" s="382"/>
    </row>
    <row r="32" spans="1:9" ht="27">
      <c r="C32" s="28"/>
      <c r="D32" s="29"/>
      <c r="E32" s="30" t="s">
        <v>54</v>
      </c>
      <c r="F32" s="332" t="s">
        <v>1444</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2919</v>
      </c>
      <c r="G40" s="381"/>
    </row>
    <row r="41" spans="1:9" ht="27">
      <c r="A41" s="201"/>
      <c r="B41" s="92"/>
      <c r="D41" s="33"/>
      <c r="E41" s="41" t="s">
        <v>547</v>
      </c>
      <c r="F41" s="1118" t="s">
        <v>2920</v>
      </c>
      <c r="G41" s="381"/>
    </row>
    <row r="42" spans="1:9" ht="19.5">
      <c r="D42" s="24"/>
      <c r="E42" s="25"/>
      <c r="F42" s="445" t="s">
        <v>578</v>
      </c>
      <c r="G42" s="21"/>
    </row>
    <row r="43" spans="1:9" ht="27">
      <c r="A43" s="201"/>
      <c r="D43" s="21"/>
      <c r="E43" s="443" t="s">
        <v>87</v>
      </c>
      <c r="F43" s="449" t="s">
        <v>2921</v>
      </c>
      <c r="G43" s="381"/>
    </row>
    <row r="44" spans="1:9" ht="27">
      <c r="A44" s="201"/>
      <c r="B44" s="92"/>
      <c r="D44" s="33"/>
      <c r="E44" s="443" t="s">
        <v>88</v>
      </c>
      <c r="F44" s="449" t="s">
        <v>2922</v>
      </c>
      <c r="G44" s="381"/>
    </row>
    <row r="45" spans="1:9" ht="27">
      <c r="A45" s="201"/>
      <c r="B45" s="92"/>
      <c r="D45" s="33"/>
      <c r="E45" s="443" t="s">
        <v>579</v>
      </c>
      <c r="F45" s="449" t="s">
        <v>2923</v>
      </c>
      <c r="G45" s="381"/>
    </row>
    <row r="46" spans="1:9" ht="27">
      <c r="D46" s="24"/>
      <c r="E46" s="444" t="s">
        <v>580</v>
      </c>
      <c r="F46" s="449" t="s">
        <v>2924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1408</v>
      </c>
    </row>
    <row r="3" spans="1:2">
      <c r="A3" s="1124">
        <v>4190065</v>
      </c>
      <c r="B3" s="1124" t="s">
        <v>1409</v>
      </c>
    </row>
    <row r="4" spans="1:2">
      <c r="A4" s="1124">
        <v>4190066</v>
      </c>
      <c r="B4" s="1124" t="s">
        <v>1410</v>
      </c>
    </row>
    <row r="5" spans="1:2">
      <c r="A5" s="1124">
        <v>4190067</v>
      </c>
      <c r="B5" s="1124" t="s">
        <v>1411</v>
      </c>
    </row>
    <row r="6" spans="1:2">
      <c r="A6" s="1124">
        <v>4190068</v>
      </c>
      <c r="B6" s="1124" t="s">
        <v>1412</v>
      </c>
    </row>
    <row r="7" spans="1:2">
      <c r="A7" s="1124">
        <v>4190069</v>
      </c>
      <c r="B7" s="1124" t="s">
        <v>1413</v>
      </c>
    </row>
    <row r="8" spans="1:2">
      <c r="A8" s="1124">
        <v>4190070</v>
      </c>
      <c r="B8" s="1124" t="s">
        <v>1414</v>
      </c>
    </row>
    <row r="9" spans="1:2">
      <c r="A9" s="1124">
        <v>4190071</v>
      </c>
      <c r="B9" s="1124" t="s">
        <v>1415</v>
      </c>
    </row>
    <row r="10" spans="1:2">
      <c r="A10" s="1124">
        <v>4190072</v>
      </c>
      <c r="B10" s="1124" t="s">
        <v>1416</v>
      </c>
    </row>
    <row r="11" spans="1:2">
      <c r="A11" s="1124">
        <v>4190073</v>
      </c>
      <c r="B11" s="1124" t="s">
        <v>1417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1407</v>
      </c>
      <c r="B1" s="5" t="s">
        <v>1423</v>
      </c>
      <c r="C1" s="5" t="s">
        <v>1424</v>
      </c>
      <c r="D1" s="5" t="s">
        <v>1425</v>
      </c>
      <c r="E1" s="5" t="s">
        <v>1426</v>
      </c>
      <c r="F1" s="5" t="s">
        <v>1427</v>
      </c>
      <c r="G1" s="5" t="s">
        <v>1428</v>
      </c>
      <c r="H1" s="5" t="s">
        <v>1429</v>
      </c>
      <c r="I1" s="5" t="s">
        <v>1430</v>
      </c>
    </row>
    <row r="2" spans="1:10">
      <c r="A2" s="5">
        <v>1</v>
      </c>
      <c r="B2" s="5" t="s">
        <v>1431</v>
      </c>
      <c r="C2" s="5" t="s">
        <v>169</v>
      </c>
      <c r="D2" s="5" t="s">
        <v>1432</v>
      </c>
      <c r="E2" s="5" t="s">
        <v>1433</v>
      </c>
      <c r="F2" s="5" t="s">
        <v>1434</v>
      </c>
      <c r="G2" s="5" t="s">
        <v>1435</v>
      </c>
      <c r="H2" s="5" t="s">
        <v>1436</v>
      </c>
      <c r="J2" s="5" t="s">
        <v>2915</v>
      </c>
    </row>
    <row r="3" spans="1:10">
      <c r="A3" s="5">
        <v>2</v>
      </c>
      <c r="B3" s="5" t="s">
        <v>1431</v>
      </c>
      <c r="C3" s="5" t="s">
        <v>169</v>
      </c>
      <c r="D3" s="5" t="s">
        <v>1437</v>
      </c>
      <c r="E3" s="5" t="s">
        <v>1438</v>
      </c>
      <c r="F3" s="5" t="s">
        <v>1434</v>
      </c>
      <c r="G3" s="5" t="s">
        <v>1439</v>
      </c>
      <c r="H3" s="5" t="s">
        <v>1440</v>
      </c>
      <c r="J3" s="5" t="s">
        <v>2915</v>
      </c>
    </row>
    <row r="4" spans="1:10">
      <c r="A4" s="5">
        <v>3</v>
      </c>
      <c r="B4" s="5" t="s">
        <v>1431</v>
      </c>
      <c r="C4" s="5" t="s">
        <v>169</v>
      </c>
      <c r="D4" s="5" t="s">
        <v>1441</v>
      </c>
      <c r="E4" s="5" t="s">
        <v>1442</v>
      </c>
      <c r="F4" s="5" t="s">
        <v>1443</v>
      </c>
      <c r="G4" s="5" t="s">
        <v>1444</v>
      </c>
      <c r="J4" s="5" t="s">
        <v>2915</v>
      </c>
    </row>
    <row r="5" spans="1:10">
      <c r="A5" s="5">
        <v>4</v>
      </c>
      <c r="B5" s="5" t="s">
        <v>1431</v>
      </c>
      <c r="C5" s="5" t="s">
        <v>169</v>
      </c>
      <c r="D5" s="5" t="s">
        <v>1445</v>
      </c>
      <c r="E5" s="5" t="s">
        <v>1446</v>
      </c>
      <c r="F5" s="5" t="s">
        <v>1447</v>
      </c>
      <c r="G5" s="5" t="s">
        <v>1448</v>
      </c>
      <c r="H5" s="5" t="s">
        <v>1449</v>
      </c>
      <c r="J5" s="5" t="s">
        <v>2915</v>
      </c>
    </row>
    <row r="6" spans="1:10">
      <c r="A6" s="5">
        <v>5</v>
      </c>
      <c r="B6" s="5" t="s">
        <v>1431</v>
      </c>
      <c r="C6" s="5" t="s">
        <v>169</v>
      </c>
      <c r="D6" s="5" t="s">
        <v>1450</v>
      </c>
      <c r="E6" s="5" t="s">
        <v>1451</v>
      </c>
      <c r="F6" s="5" t="s">
        <v>1452</v>
      </c>
      <c r="G6" s="5" t="s">
        <v>1453</v>
      </c>
      <c r="J6" s="5" t="s">
        <v>2915</v>
      </c>
    </row>
    <row r="7" spans="1:10">
      <c r="A7" s="5">
        <v>6</v>
      </c>
      <c r="B7" s="5" t="s">
        <v>1431</v>
      </c>
      <c r="C7" s="5" t="s">
        <v>169</v>
      </c>
      <c r="D7" s="5" t="s">
        <v>1454</v>
      </c>
      <c r="E7" s="5" t="s">
        <v>1455</v>
      </c>
      <c r="F7" s="5" t="s">
        <v>1456</v>
      </c>
      <c r="G7" s="5" t="s">
        <v>1457</v>
      </c>
      <c r="H7" s="5" t="s">
        <v>1458</v>
      </c>
      <c r="J7" s="5" t="s">
        <v>2915</v>
      </c>
    </row>
    <row r="8" spans="1:10">
      <c r="A8" s="5">
        <v>7</v>
      </c>
      <c r="B8" s="5" t="s">
        <v>1431</v>
      </c>
      <c r="C8" s="5" t="s">
        <v>169</v>
      </c>
      <c r="D8" s="5" t="s">
        <v>1459</v>
      </c>
      <c r="E8" s="5" t="s">
        <v>1460</v>
      </c>
      <c r="F8" s="5" t="s">
        <v>1461</v>
      </c>
      <c r="G8" s="5" t="s">
        <v>1462</v>
      </c>
      <c r="J8" s="5" t="s">
        <v>2915</v>
      </c>
    </row>
    <row r="9" spans="1:10">
      <c r="A9" s="5">
        <v>8</v>
      </c>
      <c r="B9" s="5" t="s">
        <v>1431</v>
      </c>
      <c r="C9" s="5" t="s">
        <v>169</v>
      </c>
      <c r="D9" s="5" t="s">
        <v>1463</v>
      </c>
      <c r="E9" s="5" t="s">
        <v>1464</v>
      </c>
      <c r="F9" s="5" t="s">
        <v>1465</v>
      </c>
      <c r="G9" s="5" t="s">
        <v>1466</v>
      </c>
      <c r="J9" s="5" t="s">
        <v>2915</v>
      </c>
    </row>
    <row r="10" spans="1:10">
      <c r="A10" s="5">
        <v>9</v>
      </c>
      <c r="B10" s="5" t="s">
        <v>1431</v>
      </c>
      <c r="C10" s="5" t="s">
        <v>169</v>
      </c>
      <c r="D10" s="5" t="s">
        <v>1467</v>
      </c>
      <c r="E10" s="5" t="s">
        <v>1468</v>
      </c>
      <c r="F10" s="5" t="s">
        <v>1469</v>
      </c>
      <c r="G10" s="5" t="s">
        <v>1470</v>
      </c>
      <c r="H10" s="5" t="s">
        <v>1471</v>
      </c>
      <c r="J10" s="5" t="s">
        <v>2915</v>
      </c>
    </row>
    <row r="11" spans="1:10">
      <c r="A11" s="5">
        <v>10</v>
      </c>
      <c r="B11" s="5" t="s">
        <v>1431</v>
      </c>
      <c r="C11" s="5" t="s">
        <v>169</v>
      </c>
      <c r="D11" s="5" t="s">
        <v>1472</v>
      </c>
      <c r="E11" s="5" t="s">
        <v>1473</v>
      </c>
      <c r="F11" s="5" t="s">
        <v>1474</v>
      </c>
      <c r="G11" s="5" t="s">
        <v>1439</v>
      </c>
      <c r="H11" s="5" t="s">
        <v>1475</v>
      </c>
      <c r="J11" s="5" t="s">
        <v>2915</v>
      </c>
    </row>
    <row r="12" spans="1:10">
      <c r="A12" s="5">
        <v>11</v>
      </c>
      <c r="B12" s="5" t="s">
        <v>1431</v>
      </c>
      <c r="C12" s="5" t="s">
        <v>169</v>
      </c>
      <c r="D12" s="5" t="s">
        <v>1476</v>
      </c>
      <c r="E12" s="5" t="s">
        <v>1477</v>
      </c>
      <c r="F12" s="5" t="s">
        <v>1478</v>
      </c>
      <c r="G12" s="5" t="s">
        <v>1479</v>
      </c>
      <c r="J12" s="5" t="s">
        <v>2915</v>
      </c>
    </row>
    <row r="13" spans="1:10">
      <c r="A13" s="5">
        <v>12</v>
      </c>
      <c r="B13" s="5" t="s">
        <v>1431</v>
      </c>
      <c r="C13" s="5" t="s">
        <v>169</v>
      </c>
      <c r="D13" s="5" t="s">
        <v>1480</v>
      </c>
      <c r="E13" s="5" t="s">
        <v>1481</v>
      </c>
      <c r="F13" s="5" t="s">
        <v>1482</v>
      </c>
      <c r="G13" s="5" t="s">
        <v>1453</v>
      </c>
      <c r="J13" s="5" t="s">
        <v>2915</v>
      </c>
    </row>
    <row r="14" spans="1:10">
      <c r="A14" s="5">
        <v>13</v>
      </c>
      <c r="B14" s="5" t="s">
        <v>1431</v>
      </c>
      <c r="C14" s="5" t="s">
        <v>169</v>
      </c>
      <c r="D14" s="5" t="s">
        <v>1483</v>
      </c>
      <c r="E14" s="5" t="s">
        <v>1484</v>
      </c>
      <c r="F14" s="5" t="s">
        <v>1485</v>
      </c>
      <c r="G14" s="5" t="s">
        <v>1486</v>
      </c>
      <c r="J14" s="5" t="s">
        <v>2915</v>
      </c>
    </row>
    <row r="15" spans="1:10">
      <c r="A15" s="5">
        <v>14</v>
      </c>
      <c r="B15" s="5" t="s">
        <v>1431</v>
      </c>
      <c r="C15" s="5" t="s">
        <v>169</v>
      </c>
      <c r="D15" s="5" t="s">
        <v>1487</v>
      </c>
      <c r="E15" s="5" t="s">
        <v>1488</v>
      </c>
      <c r="F15" s="5" t="s">
        <v>1489</v>
      </c>
      <c r="G15" s="5" t="s">
        <v>1490</v>
      </c>
      <c r="H15" s="5" t="s">
        <v>1491</v>
      </c>
      <c r="J15" s="5" t="s">
        <v>2915</v>
      </c>
    </row>
    <row r="16" spans="1:10">
      <c r="A16" s="5">
        <v>15</v>
      </c>
      <c r="B16" s="5" t="s">
        <v>1431</v>
      </c>
      <c r="C16" s="5" t="s">
        <v>169</v>
      </c>
      <c r="D16" s="5" t="s">
        <v>1492</v>
      </c>
      <c r="E16" s="5" t="s">
        <v>1493</v>
      </c>
      <c r="F16" s="5" t="s">
        <v>1494</v>
      </c>
      <c r="G16" s="5" t="s">
        <v>1495</v>
      </c>
      <c r="H16" s="5" t="s">
        <v>1496</v>
      </c>
      <c r="J16" s="5" t="s">
        <v>2915</v>
      </c>
    </row>
    <row r="17" spans="1:10">
      <c r="A17" s="5">
        <v>16</v>
      </c>
      <c r="B17" s="5" t="s">
        <v>1431</v>
      </c>
      <c r="C17" s="5" t="s">
        <v>169</v>
      </c>
      <c r="D17" s="5" t="s">
        <v>1497</v>
      </c>
      <c r="E17" s="5" t="s">
        <v>1498</v>
      </c>
      <c r="F17" s="5" t="s">
        <v>1499</v>
      </c>
      <c r="G17" s="5" t="s">
        <v>1500</v>
      </c>
      <c r="H17" s="5" t="s">
        <v>1501</v>
      </c>
      <c r="J17" s="5" t="s">
        <v>2915</v>
      </c>
    </row>
    <row r="18" spans="1:10">
      <c r="A18" s="5">
        <v>17</v>
      </c>
      <c r="B18" s="5" t="s">
        <v>1431</v>
      </c>
      <c r="C18" s="5" t="s">
        <v>169</v>
      </c>
      <c r="D18" s="5" t="s">
        <v>1502</v>
      </c>
      <c r="E18" s="5" t="s">
        <v>1503</v>
      </c>
      <c r="F18" s="5" t="s">
        <v>1504</v>
      </c>
      <c r="G18" s="5" t="s">
        <v>1500</v>
      </c>
      <c r="H18" s="5" t="s">
        <v>1505</v>
      </c>
      <c r="J18" s="5" t="s">
        <v>2915</v>
      </c>
    </row>
    <row r="19" spans="1:10">
      <c r="A19" s="5">
        <v>18</v>
      </c>
      <c r="B19" s="5" t="s">
        <v>1431</v>
      </c>
      <c r="C19" s="5" t="s">
        <v>169</v>
      </c>
      <c r="D19" s="5" t="s">
        <v>1506</v>
      </c>
      <c r="E19" s="5" t="s">
        <v>1507</v>
      </c>
      <c r="F19" s="5" t="s">
        <v>1508</v>
      </c>
      <c r="G19" s="5" t="s">
        <v>1457</v>
      </c>
      <c r="H19" s="5" t="s">
        <v>1509</v>
      </c>
      <c r="J19" s="5" t="s">
        <v>2915</v>
      </c>
    </row>
    <row r="20" spans="1:10">
      <c r="A20" s="5">
        <v>19</v>
      </c>
      <c r="B20" s="5" t="s">
        <v>1431</v>
      </c>
      <c r="C20" s="5" t="s">
        <v>169</v>
      </c>
      <c r="D20" s="5" t="s">
        <v>1510</v>
      </c>
      <c r="E20" s="5" t="s">
        <v>1511</v>
      </c>
      <c r="F20" s="5" t="s">
        <v>1512</v>
      </c>
      <c r="G20" s="5" t="s">
        <v>1444</v>
      </c>
      <c r="H20" s="5" t="s">
        <v>1513</v>
      </c>
      <c r="J20" s="5" t="s">
        <v>2915</v>
      </c>
    </row>
    <row r="21" spans="1:10">
      <c r="A21" s="5">
        <v>20</v>
      </c>
      <c r="B21" s="5" t="s">
        <v>1431</v>
      </c>
      <c r="C21" s="5" t="s">
        <v>169</v>
      </c>
      <c r="D21" s="5" t="s">
        <v>1514</v>
      </c>
      <c r="E21" s="5" t="s">
        <v>1515</v>
      </c>
      <c r="F21" s="5" t="s">
        <v>1516</v>
      </c>
      <c r="G21" s="5" t="s">
        <v>1517</v>
      </c>
      <c r="J21" s="5" t="s">
        <v>2915</v>
      </c>
    </row>
    <row r="22" spans="1:10">
      <c r="A22" s="5">
        <v>21</v>
      </c>
      <c r="B22" s="5" t="s">
        <v>1431</v>
      </c>
      <c r="C22" s="5" t="s">
        <v>169</v>
      </c>
      <c r="D22" s="5" t="s">
        <v>1518</v>
      </c>
      <c r="E22" s="5" t="s">
        <v>1519</v>
      </c>
      <c r="F22" s="5" t="s">
        <v>1516</v>
      </c>
      <c r="G22" s="5" t="s">
        <v>1520</v>
      </c>
      <c r="J22" s="5" t="s">
        <v>2915</v>
      </c>
    </row>
    <row r="23" spans="1:10">
      <c r="A23" s="5">
        <v>22</v>
      </c>
      <c r="B23" s="5" t="s">
        <v>1431</v>
      </c>
      <c r="C23" s="5" t="s">
        <v>169</v>
      </c>
      <c r="D23" s="5" t="s">
        <v>1521</v>
      </c>
      <c r="E23" s="5" t="s">
        <v>1522</v>
      </c>
      <c r="F23" s="5" t="s">
        <v>1523</v>
      </c>
      <c r="G23" s="5" t="s">
        <v>1524</v>
      </c>
      <c r="H23" s="5" t="s">
        <v>1525</v>
      </c>
      <c r="J23" s="5" t="s">
        <v>2915</v>
      </c>
    </row>
    <row r="24" spans="1:10">
      <c r="A24" s="5">
        <v>23</v>
      </c>
      <c r="B24" s="5" t="s">
        <v>1431</v>
      </c>
      <c r="C24" s="5" t="s">
        <v>169</v>
      </c>
      <c r="D24" s="5" t="s">
        <v>1526</v>
      </c>
      <c r="E24" s="5" t="s">
        <v>1527</v>
      </c>
      <c r="F24" s="5" t="s">
        <v>1528</v>
      </c>
      <c r="G24" s="5" t="s">
        <v>1462</v>
      </c>
      <c r="H24" s="5" t="s">
        <v>1529</v>
      </c>
      <c r="J24" s="5" t="s">
        <v>2915</v>
      </c>
    </row>
    <row r="25" spans="1:10">
      <c r="A25" s="5">
        <v>24</v>
      </c>
      <c r="B25" s="5" t="s">
        <v>1431</v>
      </c>
      <c r="C25" s="5" t="s">
        <v>169</v>
      </c>
      <c r="D25" s="5" t="s">
        <v>1530</v>
      </c>
      <c r="E25" s="5" t="s">
        <v>1531</v>
      </c>
      <c r="F25" s="5" t="s">
        <v>1532</v>
      </c>
      <c r="G25" s="5" t="s">
        <v>1533</v>
      </c>
      <c r="J25" s="5" t="s">
        <v>2915</v>
      </c>
    </row>
    <row r="26" spans="1:10">
      <c r="A26" s="5">
        <v>25</v>
      </c>
      <c r="B26" s="5" t="s">
        <v>1431</v>
      </c>
      <c r="C26" s="5" t="s">
        <v>169</v>
      </c>
      <c r="D26" s="5" t="s">
        <v>1534</v>
      </c>
      <c r="E26" s="5" t="s">
        <v>1535</v>
      </c>
      <c r="F26" s="5" t="s">
        <v>1536</v>
      </c>
      <c r="G26" s="5" t="s">
        <v>1537</v>
      </c>
      <c r="H26" s="5" t="s">
        <v>1538</v>
      </c>
      <c r="J26" s="5" t="s">
        <v>2915</v>
      </c>
    </row>
    <row r="27" spans="1:10">
      <c r="A27" s="5">
        <v>26</v>
      </c>
      <c r="B27" s="5" t="s">
        <v>1431</v>
      </c>
      <c r="C27" s="5" t="s">
        <v>169</v>
      </c>
      <c r="D27" s="5" t="s">
        <v>1539</v>
      </c>
      <c r="E27" s="5" t="s">
        <v>1540</v>
      </c>
      <c r="F27" s="5" t="s">
        <v>1541</v>
      </c>
      <c r="G27" s="5" t="s">
        <v>1542</v>
      </c>
      <c r="J27" s="5" t="s">
        <v>2915</v>
      </c>
    </row>
    <row r="28" spans="1:10">
      <c r="A28" s="5">
        <v>27</v>
      </c>
      <c r="B28" s="5" t="s">
        <v>1431</v>
      </c>
      <c r="C28" s="5" t="s">
        <v>169</v>
      </c>
      <c r="D28" s="5" t="s">
        <v>1543</v>
      </c>
      <c r="E28" s="5" t="s">
        <v>1544</v>
      </c>
      <c r="F28" s="5" t="s">
        <v>1545</v>
      </c>
      <c r="G28" s="5" t="s">
        <v>1453</v>
      </c>
      <c r="H28" s="5" t="s">
        <v>1546</v>
      </c>
      <c r="J28" s="5" t="s">
        <v>2915</v>
      </c>
    </row>
    <row r="29" spans="1:10">
      <c r="A29" s="5">
        <v>28</v>
      </c>
      <c r="B29" s="5" t="s">
        <v>1431</v>
      </c>
      <c r="C29" s="5" t="s">
        <v>169</v>
      </c>
      <c r="D29" s="5" t="s">
        <v>1547</v>
      </c>
      <c r="E29" s="5" t="s">
        <v>1548</v>
      </c>
      <c r="F29" s="5" t="s">
        <v>1549</v>
      </c>
      <c r="G29" s="5" t="s">
        <v>1550</v>
      </c>
      <c r="H29" s="5" t="s">
        <v>1551</v>
      </c>
      <c r="J29" s="5" t="s">
        <v>2915</v>
      </c>
    </row>
    <row r="30" spans="1:10">
      <c r="A30" s="5">
        <v>29</v>
      </c>
      <c r="B30" s="5" t="s">
        <v>1431</v>
      </c>
      <c r="C30" s="5" t="s">
        <v>169</v>
      </c>
      <c r="D30" s="5" t="s">
        <v>1552</v>
      </c>
      <c r="E30" s="5" t="s">
        <v>1553</v>
      </c>
      <c r="F30" s="5" t="s">
        <v>1485</v>
      </c>
      <c r="G30" s="5" t="s">
        <v>1500</v>
      </c>
      <c r="J30" s="5" t="s">
        <v>2915</v>
      </c>
    </row>
    <row r="31" spans="1:10">
      <c r="A31" s="5">
        <v>30</v>
      </c>
      <c r="B31" s="5" t="s">
        <v>1431</v>
      </c>
      <c r="C31" s="5" t="s">
        <v>169</v>
      </c>
      <c r="D31" s="5" t="s">
        <v>1554</v>
      </c>
      <c r="E31" s="5" t="s">
        <v>1555</v>
      </c>
      <c r="F31" s="5" t="s">
        <v>1556</v>
      </c>
      <c r="G31" s="5" t="s">
        <v>1448</v>
      </c>
      <c r="H31" s="5" t="s">
        <v>1557</v>
      </c>
      <c r="J31" s="5" t="s">
        <v>2915</v>
      </c>
    </row>
    <row r="32" spans="1:10">
      <c r="A32" s="5">
        <v>31</v>
      </c>
      <c r="B32" s="5" t="s">
        <v>1431</v>
      </c>
      <c r="C32" s="5" t="s">
        <v>169</v>
      </c>
      <c r="D32" s="5" t="s">
        <v>1558</v>
      </c>
      <c r="E32" s="5" t="s">
        <v>1559</v>
      </c>
      <c r="F32" s="5" t="s">
        <v>1560</v>
      </c>
      <c r="G32" s="5" t="s">
        <v>1561</v>
      </c>
      <c r="H32" s="5" t="s">
        <v>1562</v>
      </c>
      <c r="J32" s="5" t="s">
        <v>2915</v>
      </c>
    </row>
    <row r="33" spans="1:10">
      <c r="A33" s="5">
        <v>32</v>
      </c>
      <c r="B33" s="5" t="s">
        <v>1431</v>
      </c>
      <c r="C33" s="5" t="s">
        <v>169</v>
      </c>
      <c r="D33" s="5" t="s">
        <v>1563</v>
      </c>
      <c r="E33" s="5" t="s">
        <v>1564</v>
      </c>
      <c r="F33" s="5" t="s">
        <v>1565</v>
      </c>
      <c r="G33" s="5" t="s">
        <v>1566</v>
      </c>
      <c r="H33" s="5" t="s">
        <v>1567</v>
      </c>
      <c r="J33" s="5" t="s">
        <v>2915</v>
      </c>
    </row>
    <row r="34" spans="1:10">
      <c r="A34" s="5">
        <v>33</v>
      </c>
      <c r="B34" s="5" t="s">
        <v>1431</v>
      </c>
      <c r="C34" s="5" t="s">
        <v>169</v>
      </c>
      <c r="D34" s="5" t="s">
        <v>1568</v>
      </c>
      <c r="E34" s="5" t="s">
        <v>1569</v>
      </c>
      <c r="F34" s="5" t="s">
        <v>1570</v>
      </c>
      <c r="G34" s="5" t="s">
        <v>1571</v>
      </c>
      <c r="H34" s="5" t="s">
        <v>1572</v>
      </c>
      <c r="J34" s="5" t="s">
        <v>2915</v>
      </c>
    </row>
    <row r="35" spans="1:10">
      <c r="A35" s="5">
        <v>34</v>
      </c>
      <c r="B35" s="5" t="s">
        <v>1431</v>
      </c>
      <c r="C35" s="5" t="s">
        <v>169</v>
      </c>
      <c r="D35" s="5" t="s">
        <v>1573</v>
      </c>
      <c r="E35" s="5" t="s">
        <v>1574</v>
      </c>
      <c r="F35" s="5" t="s">
        <v>1575</v>
      </c>
      <c r="G35" s="5" t="s">
        <v>1561</v>
      </c>
      <c r="J35" s="5" t="s">
        <v>2915</v>
      </c>
    </row>
    <row r="36" spans="1:10">
      <c r="A36" s="5">
        <v>35</v>
      </c>
      <c r="B36" s="5" t="s">
        <v>1431</v>
      </c>
      <c r="C36" s="5" t="s">
        <v>169</v>
      </c>
      <c r="D36" s="5" t="s">
        <v>1576</v>
      </c>
      <c r="E36" s="5" t="s">
        <v>1577</v>
      </c>
      <c r="F36" s="5" t="s">
        <v>1578</v>
      </c>
      <c r="G36" s="5" t="s">
        <v>1579</v>
      </c>
      <c r="H36" s="5" t="s">
        <v>1580</v>
      </c>
      <c r="J36" s="5" t="s">
        <v>2915</v>
      </c>
    </row>
    <row r="37" spans="1:10">
      <c r="A37" s="5">
        <v>36</v>
      </c>
      <c r="B37" s="5" t="s">
        <v>1431</v>
      </c>
      <c r="C37" s="5" t="s">
        <v>169</v>
      </c>
      <c r="D37" s="5" t="s">
        <v>1581</v>
      </c>
      <c r="E37" s="5" t="s">
        <v>1582</v>
      </c>
      <c r="F37" s="5" t="s">
        <v>1583</v>
      </c>
      <c r="G37" s="5" t="s">
        <v>1584</v>
      </c>
      <c r="H37" s="5" t="s">
        <v>1585</v>
      </c>
      <c r="J37" s="5" t="s">
        <v>2915</v>
      </c>
    </row>
    <row r="38" spans="1:10">
      <c r="A38" s="5">
        <v>37</v>
      </c>
      <c r="B38" s="5" t="s">
        <v>1431</v>
      </c>
      <c r="C38" s="5" t="s">
        <v>169</v>
      </c>
      <c r="D38" s="5" t="s">
        <v>1586</v>
      </c>
      <c r="E38" s="5" t="s">
        <v>1587</v>
      </c>
      <c r="F38" s="5" t="s">
        <v>1588</v>
      </c>
      <c r="G38" s="5" t="s">
        <v>1589</v>
      </c>
      <c r="J38" s="5" t="s">
        <v>2915</v>
      </c>
    </row>
    <row r="39" spans="1:10">
      <c r="A39" s="5">
        <v>38</v>
      </c>
      <c r="B39" s="5" t="s">
        <v>1431</v>
      </c>
      <c r="C39" s="5" t="s">
        <v>169</v>
      </c>
      <c r="D39" s="5" t="s">
        <v>1590</v>
      </c>
      <c r="E39" s="5" t="s">
        <v>1591</v>
      </c>
      <c r="F39" s="5" t="s">
        <v>1592</v>
      </c>
      <c r="G39" s="5" t="s">
        <v>1593</v>
      </c>
      <c r="H39" s="5" t="s">
        <v>1594</v>
      </c>
      <c r="J39" s="5" t="s">
        <v>2915</v>
      </c>
    </row>
    <row r="40" spans="1:10">
      <c r="A40" s="5">
        <v>39</v>
      </c>
      <c r="B40" s="5" t="s">
        <v>1431</v>
      </c>
      <c r="C40" s="5" t="s">
        <v>169</v>
      </c>
      <c r="D40" s="5" t="s">
        <v>1595</v>
      </c>
      <c r="E40" s="5" t="s">
        <v>1596</v>
      </c>
      <c r="F40" s="5" t="s">
        <v>1597</v>
      </c>
      <c r="G40" s="5" t="s">
        <v>1598</v>
      </c>
      <c r="H40" s="5" t="s">
        <v>1594</v>
      </c>
      <c r="J40" s="5" t="s">
        <v>2915</v>
      </c>
    </row>
    <row r="41" spans="1:10">
      <c r="A41" s="5">
        <v>40</v>
      </c>
      <c r="B41" s="5" t="s">
        <v>1431</v>
      </c>
      <c r="C41" s="5" t="s">
        <v>169</v>
      </c>
      <c r="D41" s="5" t="s">
        <v>1599</v>
      </c>
      <c r="E41" s="5" t="s">
        <v>1600</v>
      </c>
      <c r="F41" s="5" t="s">
        <v>1601</v>
      </c>
      <c r="G41" s="5" t="s">
        <v>1602</v>
      </c>
      <c r="H41" s="5" t="s">
        <v>1603</v>
      </c>
      <c r="J41" s="5" t="s">
        <v>2915</v>
      </c>
    </row>
    <row r="42" spans="1:10">
      <c r="A42" s="5">
        <v>41</v>
      </c>
      <c r="B42" s="5" t="s">
        <v>1431</v>
      </c>
      <c r="C42" s="5" t="s">
        <v>169</v>
      </c>
      <c r="D42" s="5" t="s">
        <v>1604</v>
      </c>
      <c r="E42" s="5" t="s">
        <v>1605</v>
      </c>
      <c r="F42" s="5" t="s">
        <v>1606</v>
      </c>
      <c r="G42" s="5" t="s">
        <v>1607</v>
      </c>
      <c r="H42" s="5" t="s">
        <v>1608</v>
      </c>
      <c r="J42" s="5" t="s">
        <v>2915</v>
      </c>
    </row>
    <row r="43" spans="1:10">
      <c r="A43" s="5">
        <v>42</v>
      </c>
      <c r="B43" s="5" t="s">
        <v>1431</v>
      </c>
      <c r="C43" s="5" t="s">
        <v>169</v>
      </c>
      <c r="D43" s="5" t="s">
        <v>1609</v>
      </c>
      <c r="E43" s="5" t="s">
        <v>1610</v>
      </c>
      <c r="F43" s="5" t="s">
        <v>1611</v>
      </c>
      <c r="G43" s="5" t="s">
        <v>1612</v>
      </c>
      <c r="H43" s="5" t="s">
        <v>1613</v>
      </c>
      <c r="J43" s="5" t="s">
        <v>2915</v>
      </c>
    </row>
    <row r="44" spans="1:10">
      <c r="A44" s="5">
        <v>43</v>
      </c>
      <c r="B44" s="5" t="s">
        <v>1431</v>
      </c>
      <c r="C44" s="5" t="s">
        <v>169</v>
      </c>
      <c r="D44" s="5" t="s">
        <v>1614</v>
      </c>
      <c r="E44" s="5" t="s">
        <v>1615</v>
      </c>
      <c r="F44" s="5" t="s">
        <v>1616</v>
      </c>
      <c r="G44" s="5" t="s">
        <v>1617</v>
      </c>
      <c r="H44" s="5" t="s">
        <v>1618</v>
      </c>
      <c r="J44" s="5" t="s">
        <v>2915</v>
      </c>
    </row>
    <row r="45" spans="1:10">
      <c r="A45" s="5">
        <v>44</v>
      </c>
      <c r="B45" s="5" t="s">
        <v>1431</v>
      </c>
      <c r="C45" s="5" t="s">
        <v>169</v>
      </c>
      <c r="D45" s="5" t="s">
        <v>1619</v>
      </c>
      <c r="E45" s="5" t="s">
        <v>1620</v>
      </c>
      <c r="F45" s="5" t="s">
        <v>1621</v>
      </c>
      <c r="G45" s="5" t="s">
        <v>1500</v>
      </c>
      <c r="H45" s="5" t="s">
        <v>1622</v>
      </c>
      <c r="J45" s="5" t="s">
        <v>2915</v>
      </c>
    </row>
    <row r="46" spans="1:10">
      <c r="A46" s="5">
        <v>45</v>
      </c>
      <c r="B46" s="5" t="s">
        <v>1431</v>
      </c>
      <c r="C46" s="5" t="s">
        <v>169</v>
      </c>
      <c r="D46" s="5" t="s">
        <v>1623</v>
      </c>
      <c r="E46" s="5" t="s">
        <v>1624</v>
      </c>
      <c r="F46" s="5" t="s">
        <v>1625</v>
      </c>
      <c r="G46" s="5" t="s">
        <v>1626</v>
      </c>
      <c r="H46" s="5" t="s">
        <v>1627</v>
      </c>
      <c r="J46" s="5" t="s">
        <v>2915</v>
      </c>
    </row>
    <row r="47" spans="1:10">
      <c r="A47" s="5">
        <v>46</v>
      </c>
      <c r="B47" s="5" t="s">
        <v>1431</v>
      </c>
      <c r="C47" s="5" t="s">
        <v>169</v>
      </c>
      <c r="D47" s="5" t="s">
        <v>1628</v>
      </c>
      <c r="E47" s="5" t="s">
        <v>1629</v>
      </c>
      <c r="F47" s="5" t="s">
        <v>1630</v>
      </c>
      <c r="G47" s="5" t="s">
        <v>1631</v>
      </c>
      <c r="H47" s="5" t="s">
        <v>1632</v>
      </c>
      <c r="J47" s="5" t="s">
        <v>2915</v>
      </c>
    </row>
    <row r="48" spans="1:10">
      <c r="A48" s="5">
        <v>47</v>
      </c>
      <c r="B48" s="5" t="s">
        <v>1431</v>
      </c>
      <c r="C48" s="5" t="s">
        <v>169</v>
      </c>
      <c r="D48" s="5" t="s">
        <v>1633</v>
      </c>
      <c r="E48" s="5" t="s">
        <v>1634</v>
      </c>
      <c r="F48" s="5" t="s">
        <v>1635</v>
      </c>
      <c r="G48" s="5" t="s">
        <v>1486</v>
      </c>
      <c r="J48" s="5" t="s">
        <v>2915</v>
      </c>
    </row>
    <row r="49" spans="1:10">
      <c r="A49" s="5">
        <v>48</v>
      </c>
      <c r="B49" s="5" t="s">
        <v>1431</v>
      </c>
      <c r="C49" s="5" t="s">
        <v>169</v>
      </c>
      <c r="D49" s="5" t="s">
        <v>1636</v>
      </c>
      <c r="E49" s="5" t="s">
        <v>1637</v>
      </c>
      <c r="F49" s="5" t="s">
        <v>1638</v>
      </c>
      <c r="G49" s="5" t="s">
        <v>1453</v>
      </c>
      <c r="H49" s="5" t="s">
        <v>1639</v>
      </c>
      <c r="J49" s="5" t="s">
        <v>2915</v>
      </c>
    </row>
    <row r="50" spans="1:10">
      <c r="A50" s="5">
        <v>49</v>
      </c>
      <c r="B50" s="5" t="s">
        <v>1431</v>
      </c>
      <c r="C50" s="5" t="s">
        <v>169</v>
      </c>
      <c r="D50" s="5" t="s">
        <v>1640</v>
      </c>
      <c r="E50" s="5" t="s">
        <v>1641</v>
      </c>
      <c r="F50" s="5" t="s">
        <v>1642</v>
      </c>
      <c r="G50" s="5" t="s">
        <v>1643</v>
      </c>
      <c r="H50" s="5" t="s">
        <v>1644</v>
      </c>
      <c r="J50" s="5" t="s">
        <v>2915</v>
      </c>
    </row>
    <row r="51" spans="1:10">
      <c r="A51" s="5">
        <v>50</v>
      </c>
      <c r="B51" s="5" t="s">
        <v>1431</v>
      </c>
      <c r="C51" s="5" t="s">
        <v>169</v>
      </c>
      <c r="D51" s="5" t="s">
        <v>1645</v>
      </c>
      <c r="E51" s="5" t="s">
        <v>1646</v>
      </c>
      <c r="F51" s="5" t="s">
        <v>1647</v>
      </c>
      <c r="G51" s="5" t="s">
        <v>1648</v>
      </c>
      <c r="H51" s="5" t="s">
        <v>1649</v>
      </c>
      <c r="J51" s="5" t="s">
        <v>2915</v>
      </c>
    </row>
    <row r="52" spans="1:10">
      <c r="A52" s="5">
        <v>51</v>
      </c>
      <c r="B52" s="5" t="s">
        <v>1431</v>
      </c>
      <c r="C52" s="5" t="s">
        <v>169</v>
      </c>
      <c r="D52" s="5" t="s">
        <v>1650</v>
      </c>
      <c r="E52" s="5" t="s">
        <v>1651</v>
      </c>
      <c r="F52" s="5" t="s">
        <v>1652</v>
      </c>
      <c r="G52" s="5" t="s">
        <v>1653</v>
      </c>
      <c r="H52" s="5" t="s">
        <v>1654</v>
      </c>
      <c r="J52" s="5" t="s">
        <v>2915</v>
      </c>
    </row>
    <row r="53" spans="1:10">
      <c r="A53" s="5">
        <v>52</v>
      </c>
      <c r="B53" s="5" t="s">
        <v>1431</v>
      </c>
      <c r="C53" s="5" t="s">
        <v>169</v>
      </c>
      <c r="D53" s="5" t="s">
        <v>2948</v>
      </c>
      <c r="E53" s="5" t="s">
        <v>2949</v>
      </c>
      <c r="F53" s="5" t="s">
        <v>2950</v>
      </c>
      <c r="G53" s="5" t="s">
        <v>1658</v>
      </c>
      <c r="J53" s="5" t="s">
        <v>2915</v>
      </c>
    </row>
    <row r="54" spans="1:10">
      <c r="A54" s="5">
        <v>53</v>
      </c>
      <c r="B54" s="5" t="s">
        <v>1431</v>
      </c>
      <c r="C54" s="5" t="s">
        <v>169</v>
      </c>
      <c r="D54" s="5" t="s">
        <v>1655</v>
      </c>
      <c r="E54" s="5" t="s">
        <v>1656</v>
      </c>
      <c r="F54" s="5" t="s">
        <v>1657</v>
      </c>
      <c r="G54" s="5" t="s">
        <v>1658</v>
      </c>
      <c r="J54" s="5" t="s">
        <v>2915</v>
      </c>
    </row>
    <row r="55" spans="1:10">
      <c r="A55" s="5">
        <v>54</v>
      </c>
      <c r="B55" s="5" t="s">
        <v>1431</v>
      </c>
      <c r="C55" s="5" t="s">
        <v>169</v>
      </c>
      <c r="D55" s="5" t="s">
        <v>1659</v>
      </c>
      <c r="E55" s="5" t="s">
        <v>1660</v>
      </c>
      <c r="F55" s="5" t="s">
        <v>1661</v>
      </c>
      <c r="G55" s="5" t="s">
        <v>1579</v>
      </c>
      <c r="J55" s="5" t="s">
        <v>2915</v>
      </c>
    </row>
    <row r="56" spans="1:10">
      <c r="A56" s="5">
        <v>55</v>
      </c>
      <c r="B56" s="5" t="s">
        <v>1431</v>
      </c>
      <c r="C56" s="5" t="s">
        <v>169</v>
      </c>
      <c r="E56" s="5" t="s">
        <v>2951</v>
      </c>
      <c r="F56" s="5" t="s">
        <v>2952</v>
      </c>
      <c r="G56" s="5" t="s">
        <v>1444</v>
      </c>
      <c r="J56" s="5" t="s">
        <v>2915</v>
      </c>
    </row>
    <row r="57" spans="1:10">
      <c r="A57" s="5">
        <v>56</v>
      </c>
      <c r="B57" s="5" t="s">
        <v>1431</v>
      </c>
      <c r="C57" s="5" t="s">
        <v>169</v>
      </c>
      <c r="D57" s="5" t="s">
        <v>1662</v>
      </c>
      <c r="E57" s="5" t="s">
        <v>1663</v>
      </c>
      <c r="F57" s="5" t="s">
        <v>1664</v>
      </c>
      <c r="G57" s="5" t="s">
        <v>1665</v>
      </c>
      <c r="H57" s="5" t="s">
        <v>1666</v>
      </c>
      <c r="J57" s="5" t="s">
        <v>2915</v>
      </c>
    </row>
    <row r="58" spans="1:10">
      <c r="A58" s="5">
        <v>57</v>
      </c>
      <c r="B58" s="5" t="s">
        <v>1431</v>
      </c>
      <c r="C58" s="5" t="s">
        <v>169</v>
      </c>
      <c r="D58" s="5" t="s">
        <v>1667</v>
      </c>
      <c r="E58" s="5" t="s">
        <v>1668</v>
      </c>
      <c r="F58" s="5" t="s">
        <v>1669</v>
      </c>
      <c r="G58" s="5" t="s">
        <v>1675</v>
      </c>
      <c r="H58" s="5" t="s">
        <v>1671</v>
      </c>
      <c r="J58" s="5" t="s">
        <v>2915</v>
      </c>
    </row>
    <row r="59" spans="1:10">
      <c r="A59" s="5">
        <v>58</v>
      </c>
      <c r="B59" s="5" t="s">
        <v>1431</v>
      </c>
      <c r="C59" s="5" t="s">
        <v>169</v>
      </c>
      <c r="D59" s="5" t="s">
        <v>1672</v>
      </c>
      <c r="E59" s="5" t="s">
        <v>1673</v>
      </c>
      <c r="F59" s="5" t="s">
        <v>1674</v>
      </c>
      <c r="G59" s="5" t="s">
        <v>1675</v>
      </c>
      <c r="H59" s="5" t="s">
        <v>1676</v>
      </c>
      <c r="J59" s="5" t="s">
        <v>2915</v>
      </c>
    </row>
    <row r="60" spans="1:10">
      <c r="A60" s="5">
        <v>59</v>
      </c>
      <c r="B60" s="5" t="s">
        <v>1431</v>
      </c>
      <c r="C60" s="5" t="s">
        <v>169</v>
      </c>
      <c r="D60" s="5" t="s">
        <v>1677</v>
      </c>
      <c r="E60" s="5" t="s">
        <v>1678</v>
      </c>
      <c r="F60" s="5" t="s">
        <v>1679</v>
      </c>
      <c r="G60" s="5" t="s">
        <v>1680</v>
      </c>
      <c r="J60" s="5" t="s">
        <v>2915</v>
      </c>
    </row>
    <row r="61" spans="1:10">
      <c r="A61" s="5">
        <v>60</v>
      </c>
      <c r="B61" s="5" t="s">
        <v>1431</v>
      </c>
      <c r="C61" s="5" t="s">
        <v>169</v>
      </c>
      <c r="D61" s="5" t="s">
        <v>1681</v>
      </c>
      <c r="E61" s="5" t="s">
        <v>1682</v>
      </c>
      <c r="F61" s="5" t="s">
        <v>1683</v>
      </c>
      <c r="G61" s="5" t="s">
        <v>1680</v>
      </c>
      <c r="H61" s="5" t="s">
        <v>1684</v>
      </c>
      <c r="J61" s="5" t="s">
        <v>2915</v>
      </c>
    </row>
    <row r="62" spans="1:10">
      <c r="A62" s="5">
        <v>61</v>
      </c>
      <c r="B62" s="5" t="s">
        <v>1431</v>
      </c>
      <c r="C62" s="5" t="s">
        <v>169</v>
      </c>
      <c r="D62" s="5" t="s">
        <v>1685</v>
      </c>
      <c r="E62" s="5" t="s">
        <v>1686</v>
      </c>
      <c r="F62" s="5" t="s">
        <v>1687</v>
      </c>
      <c r="G62" s="5" t="s">
        <v>1688</v>
      </c>
      <c r="H62" s="5" t="s">
        <v>1689</v>
      </c>
      <c r="J62" s="5" t="s">
        <v>2915</v>
      </c>
    </row>
    <row r="63" spans="1:10">
      <c r="A63" s="5">
        <v>62</v>
      </c>
      <c r="B63" s="5" t="s">
        <v>1431</v>
      </c>
      <c r="C63" s="5" t="s">
        <v>169</v>
      </c>
      <c r="D63" s="5" t="s">
        <v>1690</v>
      </c>
      <c r="E63" s="5" t="s">
        <v>1691</v>
      </c>
      <c r="F63" s="5" t="s">
        <v>1692</v>
      </c>
      <c r="G63" s="5" t="s">
        <v>1693</v>
      </c>
      <c r="H63" s="5" t="s">
        <v>1694</v>
      </c>
      <c r="J63" s="5" t="s">
        <v>2915</v>
      </c>
    </row>
    <row r="64" spans="1:10">
      <c r="A64" s="5">
        <v>63</v>
      </c>
      <c r="B64" s="5" t="s">
        <v>1431</v>
      </c>
      <c r="C64" s="5" t="s">
        <v>169</v>
      </c>
      <c r="D64" s="5" t="s">
        <v>1695</v>
      </c>
      <c r="E64" s="5" t="s">
        <v>1696</v>
      </c>
      <c r="F64" s="5" t="s">
        <v>1697</v>
      </c>
      <c r="G64" s="5" t="s">
        <v>1693</v>
      </c>
      <c r="H64" s="5" t="s">
        <v>1698</v>
      </c>
      <c r="J64" s="5" t="s">
        <v>2915</v>
      </c>
    </row>
    <row r="65" spans="1:10">
      <c r="A65" s="5">
        <v>64</v>
      </c>
      <c r="B65" s="5" t="s">
        <v>1431</v>
      </c>
      <c r="C65" s="5" t="s">
        <v>169</v>
      </c>
      <c r="D65" s="5" t="s">
        <v>1699</v>
      </c>
      <c r="E65" s="5" t="s">
        <v>1700</v>
      </c>
      <c r="F65" s="5" t="s">
        <v>1701</v>
      </c>
      <c r="G65" s="5" t="s">
        <v>1693</v>
      </c>
      <c r="H65" s="5" t="s">
        <v>1702</v>
      </c>
      <c r="J65" s="5" t="s">
        <v>2915</v>
      </c>
    </row>
    <row r="66" spans="1:10">
      <c r="A66" s="5">
        <v>65</v>
      </c>
      <c r="B66" s="5" t="s">
        <v>1431</v>
      </c>
      <c r="C66" s="5" t="s">
        <v>169</v>
      </c>
      <c r="D66" s="5" t="s">
        <v>1703</v>
      </c>
      <c r="E66" s="5" t="s">
        <v>1704</v>
      </c>
      <c r="F66" s="5" t="s">
        <v>1705</v>
      </c>
      <c r="G66" s="5" t="s">
        <v>1693</v>
      </c>
      <c r="H66" s="5" t="s">
        <v>1706</v>
      </c>
      <c r="J66" s="5" t="s">
        <v>2915</v>
      </c>
    </row>
    <row r="67" spans="1:10">
      <c r="A67" s="5">
        <v>66</v>
      </c>
      <c r="B67" s="5" t="s">
        <v>1431</v>
      </c>
      <c r="C67" s="5" t="s">
        <v>169</v>
      </c>
      <c r="D67" s="5" t="s">
        <v>1707</v>
      </c>
      <c r="E67" s="5" t="s">
        <v>1708</v>
      </c>
      <c r="F67" s="5" t="s">
        <v>1709</v>
      </c>
      <c r="G67" s="5" t="s">
        <v>1693</v>
      </c>
      <c r="H67" s="5" t="s">
        <v>1676</v>
      </c>
      <c r="J67" s="5" t="s">
        <v>2915</v>
      </c>
    </row>
    <row r="68" spans="1:10">
      <c r="A68" s="5">
        <v>67</v>
      </c>
      <c r="B68" s="5" t="s">
        <v>1431</v>
      </c>
      <c r="C68" s="5" t="s">
        <v>169</v>
      </c>
      <c r="D68" s="5" t="s">
        <v>1710</v>
      </c>
      <c r="E68" s="5" t="s">
        <v>1711</v>
      </c>
      <c r="F68" s="5" t="s">
        <v>1712</v>
      </c>
      <c r="G68" s="5" t="s">
        <v>1693</v>
      </c>
      <c r="J68" s="5" t="s">
        <v>2915</v>
      </c>
    </row>
    <row r="69" spans="1:10">
      <c r="A69" s="5">
        <v>68</v>
      </c>
      <c r="B69" s="5" t="s">
        <v>1431</v>
      </c>
      <c r="C69" s="5" t="s">
        <v>169</v>
      </c>
      <c r="D69" s="5" t="s">
        <v>1713</v>
      </c>
      <c r="E69" s="5" t="s">
        <v>1714</v>
      </c>
      <c r="F69" s="5" t="s">
        <v>1715</v>
      </c>
      <c r="G69" s="5" t="s">
        <v>1693</v>
      </c>
      <c r="H69" s="5" t="s">
        <v>1716</v>
      </c>
      <c r="J69" s="5" t="s">
        <v>2915</v>
      </c>
    </row>
    <row r="70" spans="1:10">
      <c r="A70" s="5">
        <v>69</v>
      </c>
      <c r="B70" s="5" t="s">
        <v>1431</v>
      </c>
      <c r="C70" s="5" t="s">
        <v>169</v>
      </c>
      <c r="D70" s="5" t="s">
        <v>1717</v>
      </c>
      <c r="E70" s="5" t="s">
        <v>1718</v>
      </c>
      <c r="F70" s="5" t="s">
        <v>1719</v>
      </c>
      <c r="G70" s="5" t="s">
        <v>1720</v>
      </c>
      <c r="H70" s="5" t="s">
        <v>1721</v>
      </c>
      <c r="J70" s="5" t="s">
        <v>2915</v>
      </c>
    </row>
    <row r="71" spans="1:10">
      <c r="A71" s="5">
        <v>70</v>
      </c>
      <c r="B71" s="5" t="s">
        <v>1431</v>
      </c>
      <c r="C71" s="5" t="s">
        <v>169</v>
      </c>
      <c r="D71" s="5" t="s">
        <v>1722</v>
      </c>
      <c r="E71" s="5" t="s">
        <v>1723</v>
      </c>
      <c r="F71" s="5" t="s">
        <v>1724</v>
      </c>
      <c r="G71" s="5" t="s">
        <v>1725</v>
      </c>
      <c r="J71" s="5" t="s">
        <v>2915</v>
      </c>
    </row>
    <row r="72" spans="1:10">
      <c r="A72" s="5">
        <v>71</v>
      </c>
      <c r="B72" s="5" t="s">
        <v>1431</v>
      </c>
      <c r="C72" s="5" t="s">
        <v>169</v>
      </c>
      <c r="D72" s="5" t="s">
        <v>1726</v>
      </c>
      <c r="E72" s="5" t="s">
        <v>1727</v>
      </c>
      <c r="F72" s="5" t="s">
        <v>1728</v>
      </c>
      <c r="G72" s="5" t="s">
        <v>1729</v>
      </c>
      <c r="H72" s="5" t="s">
        <v>1730</v>
      </c>
      <c r="J72" s="5" t="s">
        <v>2915</v>
      </c>
    </row>
    <row r="73" spans="1:10">
      <c r="A73" s="5">
        <v>72</v>
      </c>
      <c r="B73" s="5" t="s">
        <v>1431</v>
      </c>
      <c r="C73" s="5" t="s">
        <v>169</v>
      </c>
      <c r="D73" s="5" t="s">
        <v>1731</v>
      </c>
      <c r="E73" s="5" t="s">
        <v>1732</v>
      </c>
      <c r="F73" s="5" t="s">
        <v>1733</v>
      </c>
      <c r="G73" s="5" t="s">
        <v>1579</v>
      </c>
      <c r="H73" s="5" t="s">
        <v>1734</v>
      </c>
      <c r="J73" s="5" t="s">
        <v>2915</v>
      </c>
    </row>
    <row r="74" spans="1:10">
      <c r="A74" s="5">
        <v>73</v>
      </c>
      <c r="B74" s="5" t="s">
        <v>1431</v>
      </c>
      <c r="C74" s="5" t="s">
        <v>169</v>
      </c>
      <c r="D74" s="5" t="s">
        <v>1735</v>
      </c>
      <c r="E74" s="5" t="s">
        <v>1736</v>
      </c>
      <c r="F74" s="5" t="s">
        <v>1737</v>
      </c>
      <c r="G74" s="5" t="s">
        <v>1729</v>
      </c>
      <c r="H74" s="5" t="s">
        <v>1738</v>
      </c>
      <c r="J74" s="5" t="s">
        <v>2915</v>
      </c>
    </row>
    <row r="75" spans="1:10">
      <c r="A75" s="5">
        <v>74</v>
      </c>
      <c r="B75" s="5" t="s">
        <v>1431</v>
      </c>
      <c r="C75" s="5" t="s">
        <v>169</v>
      </c>
      <c r="D75" s="5" t="s">
        <v>1739</v>
      </c>
      <c r="E75" s="5" t="s">
        <v>1740</v>
      </c>
      <c r="F75" s="5" t="s">
        <v>1741</v>
      </c>
      <c r="G75" s="5" t="s">
        <v>1680</v>
      </c>
      <c r="H75" s="5" t="s">
        <v>1742</v>
      </c>
      <c r="I75" s="5" t="s">
        <v>2953</v>
      </c>
      <c r="J75" s="5" t="s">
        <v>2915</v>
      </c>
    </row>
    <row r="76" spans="1:10">
      <c r="A76" s="5">
        <v>75</v>
      </c>
      <c r="B76" s="5" t="s">
        <v>1431</v>
      </c>
      <c r="C76" s="5" t="s">
        <v>169</v>
      </c>
      <c r="D76" s="5" t="s">
        <v>1743</v>
      </c>
      <c r="E76" s="5" t="s">
        <v>1744</v>
      </c>
      <c r="F76" s="5" t="s">
        <v>1745</v>
      </c>
      <c r="G76" s="5" t="s">
        <v>1579</v>
      </c>
      <c r="H76" s="5" t="s">
        <v>1746</v>
      </c>
      <c r="J76" s="5" t="s">
        <v>2915</v>
      </c>
    </row>
    <row r="77" spans="1:10">
      <c r="A77" s="5">
        <v>76</v>
      </c>
      <c r="B77" s="5" t="s">
        <v>1431</v>
      </c>
      <c r="C77" s="5" t="s">
        <v>169</v>
      </c>
      <c r="D77" s="5" t="s">
        <v>1747</v>
      </c>
      <c r="E77" s="5" t="s">
        <v>2954</v>
      </c>
      <c r="F77" s="5" t="s">
        <v>1748</v>
      </c>
      <c r="G77" s="5" t="s">
        <v>1561</v>
      </c>
      <c r="H77" s="5" t="s">
        <v>1749</v>
      </c>
      <c r="J77" s="5" t="s">
        <v>2915</v>
      </c>
    </row>
    <row r="78" spans="1:10">
      <c r="A78" s="5">
        <v>77</v>
      </c>
      <c r="B78" s="5" t="s">
        <v>1431</v>
      </c>
      <c r="C78" s="5" t="s">
        <v>169</v>
      </c>
      <c r="D78" s="5" t="s">
        <v>1750</v>
      </c>
      <c r="E78" s="5" t="s">
        <v>1751</v>
      </c>
      <c r="F78" s="5" t="s">
        <v>1752</v>
      </c>
      <c r="G78" s="5" t="s">
        <v>1753</v>
      </c>
      <c r="H78" s="5" t="s">
        <v>1676</v>
      </c>
      <c r="I78" s="5" t="s">
        <v>2955</v>
      </c>
      <c r="J78" s="5" t="s">
        <v>2915</v>
      </c>
    </row>
    <row r="79" spans="1:10">
      <c r="A79" s="5">
        <v>78</v>
      </c>
      <c r="B79" s="5" t="s">
        <v>1431</v>
      </c>
      <c r="C79" s="5" t="s">
        <v>169</v>
      </c>
      <c r="D79" s="5" t="s">
        <v>1754</v>
      </c>
      <c r="E79" s="5" t="s">
        <v>1755</v>
      </c>
      <c r="F79" s="5" t="s">
        <v>1756</v>
      </c>
      <c r="G79" s="5" t="s">
        <v>1533</v>
      </c>
      <c r="H79" s="5" t="s">
        <v>1757</v>
      </c>
      <c r="J79" s="5" t="s">
        <v>2915</v>
      </c>
    </row>
    <row r="80" spans="1:10">
      <c r="A80" s="5">
        <v>79</v>
      </c>
      <c r="B80" s="5" t="s">
        <v>1431</v>
      </c>
      <c r="C80" s="5" t="s">
        <v>169</v>
      </c>
      <c r="D80" s="5" t="s">
        <v>1758</v>
      </c>
      <c r="E80" s="5" t="s">
        <v>1759</v>
      </c>
      <c r="F80" s="5" t="s">
        <v>1760</v>
      </c>
      <c r="G80" s="5" t="s">
        <v>1675</v>
      </c>
      <c r="J80" s="5" t="s">
        <v>2915</v>
      </c>
    </row>
    <row r="81" spans="1:10">
      <c r="A81" s="5">
        <v>80</v>
      </c>
      <c r="B81" s="5" t="s">
        <v>1431</v>
      </c>
      <c r="C81" s="5" t="s">
        <v>169</v>
      </c>
      <c r="D81" s="5" t="s">
        <v>1761</v>
      </c>
      <c r="E81" s="5" t="s">
        <v>1762</v>
      </c>
      <c r="F81" s="5" t="s">
        <v>1763</v>
      </c>
      <c r="G81" s="5" t="s">
        <v>1448</v>
      </c>
      <c r="H81" s="5" t="s">
        <v>1764</v>
      </c>
      <c r="J81" s="5" t="s">
        <v>2915</v>
      </c>
    </row>
    <row r="82" spans="1:10">
      <c r="A82" s="5">
        <v>81</v>
      </c>
      <c r="B82" s="5" t="s">
        <v>1431</v>
      </c>
      <c r="C82" s="5" t="s">
        <v>169</v>
      </c>
      <c r="D82" s="5" t="s">
        <v>1765</v>
      </c>
      <c r="E82" s="5" t="s">
        <v>1766</v>
      </c>
      <c r="F82" s="5" t="s">
        <v>1767</v>
      </c>
      <c r="G82" s="5" t="s">
        <v>1768</v>
      </c>
      <c r="H82" s="5" t="s">
        <v>1769</v>
      </c>
      <c r="I82" s="5" t="s">
        <v>2956</v>
      </c>
      <c r="J82" s="5" t="s">
        <v>2915</v>
      </c>
    </row>
    <row r="83" spans="1:10">
      <c r="A83" s="5">
        <v>82</v>
      </c>
      <c r="B83" s="5" t="s">
        <v>1431</v>
      </c>
      <c r="C83" s="5" t="s">
        <v>169</v>
      </c>
      <c r="D83" s="5" t="s">
        <v>1770</v>
      </c>
      <c r="E83" s="5" t="s">
        <v>1771</v>
      </c>
      <c r="F83" s="5" t="s">
        <v>1772</v>
      </c>
      <c r="G83" s="5" t="s">
        <v>1773</v>
      </c>
      <c r="H83" s="5" t="s">
        <v>1774</v>
      </c>
      <c r="J83" s="5" t="s">
        <v>2915</v>
      </c>
    </row>
    <row r="84" spans="1:10">
      <c r="A84" s="5">
        <v>83</v>
      </c>
      <c r="B84" s="5" t="s">
        <v>1431</v>
      </c>
      <c r="C84" s="5" t="s">
        <v>169</v>
      </c>
      <c r="D84" s="5" t="s">
        <v>1775</v>
      </c>
      <c r="E84" s="5" t="s">
        <v>1776</v>
      </c>
      <c r="F84" s="5" t="s">
        <v>1777</v>
      </c>
      <c r="G84" s="5" t="s">
        <v>1778</v>
      </c>
      <c r="H84" s="5" t="s">
        <v>1779</v>
      </c>
      <c r="J84" s="5" t="s">
        <v>2915</v>
      </c>
    </row>
    <row r="85" spans="1:10">
      <c r="A85" s="5">
        <v>84</v>
      </c>
      <c r="B85" s="5" t="s">
        <v>1431</v>
      </c>
      <c r="C85" s="5" t="s">
        <v>169</v>
      </c>
      <c r="D85" s="5" t="s">
        <v>1780</v>
      </c>
      <c r="E85" s="5" t="s">
        <v>1781</v>
      </c>
      <c r="F85" s="5" t="s">
        <v>1782</v>
      </c>
      <c r="G85" s="5" t="s">
        <v>1561</v>
      </c>
      <c r="H85" s="5" t="s">
        <v>1783</v>
      </c>
      <c r="J85" s="5" t="s">
        <v>2915</v>
      </c>
    </row>
    <row r="86" spans="1:10">
      <c r="A86" s="5">
        <v>85</v>
      </c>
      <c r="B86" s="5" t="s">
        <v>1431</v>
      </c>
      <c r="C86" s="5" t="s">
        <v>169</v>
      </c>
      <c r="D86" s="5" t="s">
        <v>1784</v>
      </c>
      <c r="E86" s="5" t="s">
        <v>1785</v>
      </c>
      <c r="F86" s="5" t="s">
        <v>1756</v>
      </c>
      <c r="G86" s="5" t="s">
        <v>1643</v>
      </c>
      <c r="J86" s="5" t="s">
        <v>2915</v>
      </c>
    </row>
    <row r="87" spans="1:10">
      <c r="A87" s="5">
        <v>86</v>
      </c>
      <c r="B87" s="5" t="s">
        <v>1431</v>
      </c>
      <c r="C87" s="5" t="s">
        <v>169</v>
      </c>
      <c r="D87" s="5" t="s">
        <v>1786</v>
      </c>
      <c r="E87" s="5" t="s">
        <v>1787</v>
      </c>
      <c r="F87" s="5" t="s">
        <v>1788</v>
      </c>
      <c r="G87" s="5" t="s">
        <v>1470</v>
      </c>
      <c r="J87" s="5" t="s">
        <v>2915</v>
      </c>
    </row>
    <row r="88" spans="1:10">
      <c r="A88" s="5">
        <v>87</v>
      </c>
      <c r="B88" s="5" t="s">
        <v>1431</v>
      </c>
      <c r="C88" s="5" t="s">
        <v>169</v>
      </c>
      <c r="D88" s="5" t="s">
        <v>1789</v>
      </c>
      <c r="E88" s="5" t="s">
        <v>1790</v>
      </c>
      <c r="F88" s="5" t="s">
        <v>1791</v>
      </c>
      <c r="G88" s="5" t="s">
        <v>1561</v>
      </c>
      <c r="H88" s="5" t="s">
        <v>1792</v>
      </c>
      <c r="J88" s="5" t="s">
        <v>2915</v>
      </c>
    </row>
    <row r="89" spans="1:10">
      <c r="A89" s="5">
        <v>88</v>
      </c>
      <c r="B89" s="5" t="s">
        <v>1431</v>
      </c>
      <c r="C89" s="5" t="s">
        <v>169</v>
      </c>
      <c r="D89" s="5" t="s">
        <v>1793</v>
      </c>
      <c r="E89" s="5" t="s">
        <v>1794</v>
      </c>
      <c r="F89" s="5" t="s">
        <v>1795</v>
      </c>
      <c r="G89" s="5" t="s">
        <v>1448</v>
      </c>
      <c r="J89" s="5" t="s">
        <v>2915</v>
      </c>
    </row>
    <row r="90" spans="1:10">
      <c r="A90" s="5">
        <v>89</v>
      </c>
      <c r="B90" s="5" t="s">
        <v>1431</v>
      </c>
      <c r="C90" s="5" t="s">
        <v>169</v>
      </c>
      <c r="D90" s="5" t="s">
        <v>1796</v>
      </c>
      <c r="E90" s="5" t="s">
        <v>1797</v>
      </c>
      <c r="F90" s="5" t="s">
        <v>1798</v>
      </c>
      <c r="G90" s="5" t="s">
        <v>1439</v>
      </c>
      <c r="H90" s="5" t="s">
        <v>1799</v>
      </c>
      <c r="J90" s="5" t="s">
        <v>2915</v>
      </c>
    </row>
    <row r="91" spans="1:10">
      <c r="A91" s="5">
        <v>90</v>
      </c>
      <c r="B91" s="5" t="s">
        <v>1431</v>
      </c>
      <c r="C91" s="5" t="s">
        <v>169</v>
      </c>
      <c r="D91" s="5" t="s">
        <v>1800</v>
      </c>
      <c r="E91" s="5" t="s">
        <v>1801</v>
      </c>
      <c r="F91" s="5" t="s">
        <v>1802</v>
      </c>
      <c r="G91" s="5" t="s">
        <v>1693</v>
      </c>
      <c r="H91" s="5" t="s">
        <v>1803</v>
      </c>
      <c r="J91" s="5" t="s">
        <v>2915</v>
      </c>
    </row>
    <row r="92" spans="1:10">
      <c r="A92" s="5">
        <v>91</v>
      </c>
      <c r="B92" s="5" t="s">
        <v>1431</v>
      </c>
      <c r="C92" s="5" t="s">
        <v>169</v>
      </c>
      <c r="D92" s="5" t="s">
        <v>1804</v>
      </c>
      <c r="E92" s="5" t="s">
        <v>1805</v>
      </c>
      <c r="F92" s="5" t="s">
        <v>1806</v>
      </c>
      <c r="G92" s="5" t="s">
        <v>1550</v>
      </c>
      <c r="H92" s="5" t="s">
        <v>1807</v>
      </c>
      <c r="J92" s="5" t="s">
        <v>2915</v>
      </c>
    </row>
    <row r="93" spans="1:10">
      <c r="A93" s="5">
        <v>92</v>
      </c>
      <c r="B93" s="5" t="s">
        <v>1431</v>
      </c>
      <c r="C93" s="5" t="s">
        <v>169</v>
      </c>
      <c r="D93" s="5" t="s">
        <v>1808</v>
      </c>
      <c r="E93" s="5" t="s">
        <v>1809</v>
      </c>
      <c r="F93" s="5" t="s">
        <v>1810</v>
      </c>
      <c r="G93" s="5" t="s">
        <v>1448</v>
      </c>
      <c r="H93" s="5" t="s">
        <v>1811</v>
      </c>
      <c r="J93" s="5" t="s">
        <v>2915</v>
      </c>
    </row>
    <row r="94" spans="1:10">
      <c r="A94" s="5">
        <v>93</v>
      </c>
      <c r="B94" s="5" t="s">
        <v>1431</v>
      </c>
      <c r="C94" s="5" t="s">
        <v>169</v>
      </c>
      <c r="D94" s="5" t="s">
        <v>1812</v>
      </c>
      <c r="E94" s="5" t="s">
        <v>1813</v>
      </c>
      <c r="F94" s="5" t="s">
        <v>1814</v>
      </c>
      <c r="G94" s="5" t="s">
        <v>1680</v>
      </c>
      <c r="H94" s="5" t="s">
        <v>1815</v>
      </c>
      <c r="J94" s="5" t="s">
        <v>2915</v>
      </c>
    </row>
    <row r="95" spans="1:10">
      <c r="A95" s="5">
        <v>94</v>
      </c>
      <c r="B95" s="5" t="s">
        <v>1431</v>
      </c>
      <c r="C95" s="5" t="s">
        <v>169</v>
      </c>
      <c r="D95" s="5" t="s">
        <v>1816</v>
      </c>
      <c r="E95" s="5" t="s">
        <v>1817</v>
      </c>
      <c r="F95" s="5" t="s">
        <v>1818</v>
      </c>
      <c r="G95" s="5" t="s">
        <v>1444</v>
      </c>
      <c r="H95" s="5" t="s">
        <v>1819</v>
      </c>
      <c r="J95" s="5" t="s">
        <v>2915</v>
      </c>
    </row>
    <row r="96" spans="1:10">
      <c r="A96" s="5">
        <v>95</v>
      </c>
      <c r="B96" s="5" t="s">
        <v>1431</v>
      </c>
      <c r="C96" s="5" t="s">
        <v>169</v>
      </c>
      <c r="D96" s="5" t="s">
        <v>1820</v>
      </c>
      <c r="E96" s="5" t="s">
        <v>1821</v>
      </c>
      <c r="F96" s="5" t="s">
        <v>1822</v>
      </c>
      <c r="G96" s="5" t="s">
        <v>1457</v>
      </c>
      <c r="H96" s="5" t="s">
        <v>1823</v>
      </c>
      <c r="J96" s="5" t="s">
        <v>2915</v>
      </c>
    </row>
    <row r="97" spans="1:10">
      <c r="A97" s="5">
        <v>96</v>
      </c>
      <c r="B97" s="5" t="s">
        <v>1431</v>
      </c>
      <c r="C97" s="5" t="s">
        <v>169</v>
      </c>
      <c r="D97" s="5" t="s">
        <v>1824</v>
      </c>
      <c r="E97" s="5" t="s">
        <v>1825</v>
      </c>
      <c r="F97" s="5" t="s">
        <v>1826</v>
      </c>
      <c r="G97" s="5" t="s">
        <v>1448</v>
      </c>
      <c r="H97" s="5" t="s">
        <v>1827</v>
      </c>
      <c r="J97" s="5" t="s">
        <v>2915</v>
      </c>
    </row>
    <row r="98" spans="1:10">
      <c r="A98" s="5">
        <v>97</v>
      </c>
      <c r="B98" s="5" t="s">
        <v>1431</v>
      </c>
      <c r="C98" s="5" t="s">
        <v>169</v>
      </c>
      <c r="D98" s="5" t="s">
        <v>1828</v>
      </c>
      <c r="E98" s="5" t="s">
        <v>1829</v>
      </c>
      <c r="F98" s="5" t="s">
        <v>1830</v>
      </c>
      <c r="G98" s="5" t="s">
        <v>1675</v>
      </c>
      <c r="J98" s="5" t="s">
        <v>2915</v>
      </c>
    </row>
    <row r="99" spans="1:10">
      <c r="A99" s="5">
        <v>98</v>
      </c>
      <c r="B99" s="5" t="s">
        <v>1431</v>
      </c>
      <c r="C99" s="5" t="s">
        <v>169</v>
      </c>
      <c r="D99" s="5" t="s">
        <v>2957</v>
      </c>
      <c r="E99" s="5" t="s">
        <v>2958</v>
      </c>
      <c r="F99" s="5" t="s">
        <v>2959</v>
      </c>
      <c r="G99" s="5" t="s">
        <v>1448</v>
      </c>
      <c r="H99" s="5" t="s">
        <v>2960</v>
      </c>
      <c r="J99" s="5" t="s">
        <v>2915</v>
      </c>
    </row>
    <row r="100" spans="1:10">
      <c r="A100" s="5">
        <v>99</v>
      </c>
      <c r="B100" s="5" t="s">
        <v>1431</v>
      </c>
      <c r="C100" s="5" t="s">
        <v>169</v>
      </c>
      <c r="D100" s="5" t="s">
        <v>1831</v>
      </c>
      <c r="E100" s="5" t="s">
        <v>1832</v>
      </c>
      <c r="F100" s="5" t="s">
        <v>1833</v>
      </c>
      <c r="G100" s="5" t="s">
        <v>1550</v>
      </c>
      <c r="H100" s="5" t="s">
        <v>1834</v>
      </c>
      <c r="J100" s="5" t="s">
        <v>2915</v>
      </c>
    </row>
    <row r="101" spans="1:10">
      <c r="A101" s="5">
        <v>100</v>
      </c>
      <c r="B101" s="5" t="s">
        <v>1431</v>
      </c>
      <c r="C101" s="5" t="s">
        <v>169</v>
      </c>
      <c r="D101" s="5" t="s">
        <v>1835</v>
      </c>
      <c r="E101" s="5" t="s">
        <v>1836</v>
      </c>
      <c r="F101" s="5" t="s">
        <v>1837</v>
      </c>
      <c r="G101" s="5" t="s">
        <v>1838</v>
      </c>
      <c r="H101" s="5" t="s">
        <v>1839</v>
      </c>
      <c r="J101" s="5" t="s">
        <v>2915</v>
      </c>
    </row>
    <row r="102" spans="1:10">
      <c r="A102" s="5">
        <v>101</v>
      </c>
      <c r="B102" s="5" t="s">
        <v>1431</v>
      </c>
      <c r="C102" s="5" t="s">
        <v>169</v>
      </c>
      <c r="D102" s="5" t="s">
        <v>1840</v>
      </c>
      <c r="E102" s="5" t="s">
        <v>1841</v>
      </c>
      <c r="F102" s="5" t="s">
        <v>1842</v>
      </c>
      <c r="G102" s="5" t="s">
        <v>1843</v>
      </c>
      <c r="H102" s="5" t="s">
        <v>1844</v>
      </c>
      <c r="J102" s="5" t="s">
        <v>2915</v>
      </c>
    </row>
    <row r="103" spans="1:10">
      <c r="A103" s="5">
        <v>102</v>
      </c>
      <c r="B103" s="5" t="s">
        <v>1431</v>
      </c>
      <c r="C103" s="5" t="s">
        <v>169</v>
      </c>
      <c r="D103" s="5" t="s">
        <v>1845</v>
      </c>
      <c r="E103" s="5" t="s">
        <v>1846</v>
      </c>
      <c r="F103" s="5" t="s">
        <v>1847</v>
      </c>
      <c r="G103" s="5" t="s">
        <v>1453</v>
      </c>
      <c r="J103" s="5" t="s">
        <v>2915</v>
      </c>
    </row>
    <row r="104" spans="1:10">
      <c r="A104" s="5">
        <v>103</v>
      </c>
      <c r="B104" s="5" t="s">
        <v>1431</v>
      </c>
      <c r="C104" s="5" t="s">
        <v>169</v>
      </c>
      <c r="D104" s="5" t="s">
        <v>1848</v>
      </c>
      <c r="E104" s="5" t="s">
        <v>1849</v>
      </c>
      <c r="F104" s="5" t="s">
        <v>1850</v>
      </c>
      <c r="G104" s="5" t="s">
        <v>1550</v>
      </c>
      <c r="J104" s="5" t="s">
        <v>2915</v>
      </c>
    </row>
    <row r="105" spans="1:10">
      <c r="A105" s="5">
        <v>104</v>
      </c>
      <c r="B105" s="5" t="s">
        <v>1431</v>
      </c>
      <c r="C105" s="5" t="s">
        <v>169</v>
      </c>
      <c r="D105" s="5" t="s">
        <v>1851</v>
      </c>
      <c r="E105" s="5" t="s">
        <v>1852</v>
      </c>
      <c r="F105" s="5" t="s">
        <v>1853</v>
      </c>
      <c r="G105" s="5" t="s">
        <v>1448</v>
      </c>
      <c r="H105" s="5" t="s">
        <v>1854</v>
      </c>
      <c r="J105" s="5" t="s">
        <v>2915</v>
      </c>
    </row>
    <row r="106" spans="1:10">
      <c r="A106" s="5">
        <v>105</v>
      </c>
      <c r="B106" s="5" t="s">
        <v>1431</v>
      </c>
      <c r="C106" s="5" t="s">
        <v>169</v>
      </c>
      <c r="D106" s="5" t="s">
        <v>1855</v>
      </c>
      <c r="E106" s="5" t="s">
        <v>1856</v>
      </c>
      <c r="F106" s="5" t="s">
        <v>1857</v>
      </c>
      <c r="G106" s="5" t="s">
        <v>1579</v>
      </c>
      <c r="H106" s="5" t="s">
        <v>1858</v>
      </c>
      <c r="J106" s="5" t="s">
        <v>2915</v>
      </c>
    </row>
    <row r="107" spans="1:10">
      <c r="A107" s="5">
        <v>106</v>
      </c>
      <c r="B107" s="5" t="s">
        <v>1431</v>
      </c>
      <c r="C107" s="5" t="s">
        <v>169</v>
      </c>
      <c r="D107" s="5" t="s">
        <v>1859</v>
      </c>
      <c r="E107" s="5" t="s">
        <v>1860</v>
      </c>
      <c r="F107" s="5" t="s">
        <v>1861</v>
      </c>
      <c r="G107" s="5" t="s">
        <v>1550</v>
      </c>
      <c r="J107" s="5" t="s">
        <v>2915</v>
      </c>
    </row>
    <row r="108" spans="1:10">
      <c r="A108" s="5">
        <v>107</v>
      </c>
      <c r="B108" s="5" t="s">
        <v>1431</v>
      </c>
      <c r="C108" s="5" t="s">
        <v>169</v>
      </c>
      <c r="D108" s="5" t="s">
        <v>1862</v>
      </c>
      <c r="E108" s="5" t="s">
        <v>1863</v>
      </c>
      <c r="F108" s="5" t="s">
        <v>1864</v>
      </c>
      <c r="G108" s="5" t="s">
        <v>1453</v>
      </c>
      <c r="H108" s="5" t="s">
        <v>1865</v>
      </c>
      <c r="J108" s="5" t="s">
        <v>2915</v>
      </c>
    </row>
    <row r="109" spans="1:10">
      <c r="A109" s="5">
        <v>108</v>
      </c>
      <c r="B109" s="5" t="s">
        <v>1431</v>
      </c>
      <c r="C109" s="5" t="s">
        <v>169</v>
      </c>
      <c r="D109" s="5" t="s">
        <v>1866</v>
      </c>
      <c r="E109" s="5" t="s">
        <v>1867</v>
      </c>
      <c r="F109" s="5" t="s">
        <v>1868</v>
      </c>
      <c r="G109" s="5" t="s">
        <v>1462</v>
      </c>
      <c r="H109" s="5" t="s">
        <v>1869</v>
      </c>
      <c r="J109" s="5" t="s">
        <v>2915</v>
      </c>
    </row>
    <row r="110" spans="1:10">
      <c r="A110" s="5">
        <v>109</v>
      </c>
      <c r="B110" s="5" t="s">
        <v>1431</v>
      </c>
      <c r="C110" s="5" t="s">
        <v>169</v>
      </c>
      <c r="D110" s="5" t="s">
        <v>1870</v>
      </c>
      <c r="E110" s="5" t="s">
        <v>1871</v>
      </c>
      <c r="F110" s="5" t="s">
        <v>1872</v>
      </c>
      <c r="G110" s="5" t="s">
        <v>1561</v>
      </c>
      <c r="H110" s="5" t="s">
        <v>1873</v>
      </c>
      <c r="J110" s="5" t="s">
        <v>2915</v>
      </c>
    </row>
    <row r="111" spans="1:10">
      <c r="A111" s="5">
        <v>110</v>
      </c>
      <c r="B111" s="5" t="s">
        <v>1431</v>
      </c>
      <c r="C111" s="5" t="s">
        <v>169</v>
      </c>
      <c r="D111" s="5" t="s">
        <v>1874</v>
      </c>
      <c r="E111" s="5" t="s">
        <v>1875</v>
      </c>
      <c r="F111" s="5" t="s">
        <v>1876</v>
      </c>
      <c r="G111" s="5" t="s">
        <v>1457</v>
      </c>
      <c r="H111" s="5" t="s">
        <v>1877</v>
      </c>
      <c r="J111" s="5" t="s">
        <v>2915</v>
      </c>
    </row>
    <row r="112" spans="1:10">
      <c r="A112" s="5">
        <v>111</v>
      </c>
      <c r="B112" s="5" t="s">
        <v>1431</v>
      </c>
      <c r="C112" s="5" t="s">
        <v>169</v>
      </c>
      <c r="D112" s="5" t="s">
        <v>2961</v>
      </c>
      <c r="E112" s="5" t="s">
        <v>2962</v>
      </c>
      <c r="F112" s="5" t="s">
        <v>2963</v>
      </c>
      <c r="G112" s="5" t="s">
        <v>1550</v>
      </c>
      <c r="H112" s="5" t="s">
        <v>2964</v>
      </c>
      <c r="J112" s="5" t="s">
        <v>2915</v>
      </c>
    </row>
    <row r="113" spans="1:10">
      <c r="A113" s="5">
        <v>112</v>
      </c>
      <c r="B113" s="5" t="s">
        <v>1431</v>
      </c>
      <c r="C113" s="5" t="s">
        <v>169</v>
      </c>
      <c r="D113" s="5" t="s">
        <v>1878</v>
      </c>
      <c r="E113" s="5" t="s">
        <v>1879</v>
      </c>
      <c r="F113" s="5" t="s">
        <v>1880</v>
      </c>
      <c r="G113" s="5" t="s">
        <v>1448</v>
      </c>
      <c r="H113" s="5" t="s">
        <v>1881</v>
      </c>
      <c r="J113" s="5" t="s">
        <v>2915</v>
      </c>
    </row>
    <row r="114" spans="1:10">
      <c r="A114" s="5">
        <v>113</v>
      </c>
      <c r="B114" s="5" t="s">
        <v>1431</v>
      </c>
      <c r="C114" s="5" t="s">
        <v>169</v>
      </c>
      <c r="D114" s="5" t="s">
        <v>1882</v>
      </c>
      <c r="E114" s="5" t="s">
        <v>1883</v>
      </c>
      <c r="F114" s="5" t="s">
        <v>1884</v>
      </c>
      <c r="G114" s="5" t="s">
        <v>1729</v>
      </c>
      <c r="H114" s="5" t="s">
        <v>1885</v>
      </c>
      <c r="J114" s="5" t="s">
        <v>2915</v>
      </c>
    </row>
    <row r="115" spans="1:10">
      <c r="A115" s="5">
        <v>114</v>
      </c>
      <c r="B115" s="5" t="s">
        <v>1431</v>
      </c>
      <c r="C115" s="5" t="s">
        <v>169</v>
      </c>
      <c r="D115" s="5" t="s">
        <v>1886</v>
      </c>
      <c r="E115" s="5" t="s">
        <v>1887</v>
      </c>
      <c r="F115" s="5" t="s">
        <v>1888</v>
      </c>
      <c r="G115" s="5" t="s">
        <v>1448</v>
      </c>
      <c r="H115" s="5" t="s">
        <v>1889</v>
      </c>
      <c r="J115" s="5" t="s">
        <v>2915</v>
      </c>
    </row>
    <row r="116" spans="1:10">
      <c r="A116" s="5">
        <v>115</v>
      </c>
      <c r="B116" s="5" t="s">
        <v>1431</v>
      </c>
      <c r="C116" s="5" t="s">
        <v>169</v>
      </c>
      <c r="D116" s="5" t="s">
        <v>1890</v>
      </c>
      <c r="E116" s="5" t="s">
        <v>1891</v>
      </c>
      <c r="F116" s="5" t="s">
        <v>1892</v>
      </c>
      <c r="G116" s="5" t="s">
        <v>1448</v>
      </c>
      <c r="H116" s="5" t="s">
        <v>1893</v>
      </c>
      <c r="J116" s="5" t="s">
        <v>2915</v>
      </c>
    </row>
    <row r="117" spans="1:10">
      <c r="A117" s="5">
        <v>116</v>
      </c>
      <c r="B117" s="5" t="s">
        <v>1431</v>
      </c>
      <c r="C117" s="5" t="s">
        <v>169</v>
      </c>
      <c r="D117" s="5" t="s">
        <v>1894</v>
      </c>
      <c r="E117" s="5" t="s">
        <v>1895</v>
      </c>
      <c r="F117" s="5" t="s">
        <v>1896</v>
      </c>
      <c r="G117" s="5" t="s">
        <v>1453</v>
      </c>
      <c r="H117" s="5" t="s">
        <v>1897</v>
      </c>
      <c r="J117" s="5" t="s">
        <v>2915</v>
      </c>
    </row>
    <row r="118" spans="1:10">
      <c r="A118" s="5">
        <v>117</v>
      </c>
      <c r="B118" s="5" t="s">
        <v>1431</v>
      </c>
      <c r="C118" s="5" t="s">
        <v>169</v>
      </c>
      <c r="D118" s="5" t="s">
        <v>1898</v>
      </c>
      <c r="E118" s="5" t="s">
        <v>1899</v>
      </c>
      <c r="F118" s="5" t="s">
        <v>1900</v>
      </c>
      <c r="G118" s="5" t="s">
        <v>1607</v>
      </c>
      <c r="H118" s="5" t="s">
        <v>1901</v>
      </c>
      <c r="J118" s="5" t="s">
        <v>2915</v>
      </c>
    </row>
    <row r="119" spans="1:10">
      <c r="A119" s="5">
        <v>118</v>
      </c>
      <c r="B119" s="5" t="s">
        <v>1431</v>
      </c>
      <c r="C119" s="5" t="s">
        <v>169</v>
      </c>
      <c r="D119" s="5" t="s">
        <v>2965</v>
      </c>
      <c r="E119" s="5" t="s">
        <v>2966</v>
      </c>
      <c r="F119" s="5" t="s">
        <v>2967</v>
      </c>
      <c r="G119" s="5" t="s">
        <v>1561</v>
      </c>
      <c r="J119" s="5" t="s">
        <v>2915</v>
      </c>
    </row>
    <row r="120" spans="1:10">
      <c r="A120" s="5">
        <v>119</v>
      </c>
      <c r="B120" s="5" t="s">
        <v>1431</v>
      </c>
      <c r="C120" s="5" t="s">
        <v>169</v>
      </c>
      <c r="D120" s="5" t="s">
        <v>1902</v>
      </c>
      <c r="E120" s="5" t="s">
        <v>1903</v>
      </c>
      <c r="F120" s="5" t="s">
        <v>1904</v>
      </c>
      <c r="G120" s="5" t="s">
        <v>1675</v>
      </c>
      <c r="J120" s="5" t="s">
        <v>2915</v>
      </c>
    </row>
    <row r="121" spans="1:10">
      <c r="A121" s="5">
        <v>120</v>
      </c>
      <c r="B121" s="5" t="s">
        <v>1431</v>
      </c>
      <c r="C121" s="5" t="s">
        <v>169</v>
      </c>
      <c r="D121" s="5" t="s">
        <v>1905</v>
      </c>
      <c r="E121" s="5" t="s">
        <v>1906</v>
      </c>
      <c r="F121" s="5" t="s">
        <v>1907</v>
      </c>
      <c r="G121" s="5" t="s">
        <v>1495</v>
      </c>
      <c r="H121" s="5" t="s">
        <v>1908</v>
      </c>
      <c r="J121" s="5" t="s">
        <v>2915</v>
      </c>
    </row>
    <row r="122" spans="1:10">
      <c r="A122" s="5">
        <v>121</v>
      </c>
      <c r="B122" s="5" t="s">
        <v>1431</v>
      </c>
      <c r="C122" s="5" t="s">
        <v>169</v>
      </c>
      <c r="D122" s="5" t="s">
        <v>1909</v>
      </c>
      <c r="E122" s="5" t="s">
        <v>1910</v>
      </c>
      <c r="F122" s="5" t="s">
        <v>1911</v>
      </c>
      <c r="G122" s="5" t="s">
        <v>1912</v>
      </c>
      <c r="J122" s="5" t="s">
        <v>2915</v>
      </c>
    </row>
    <row r="123" spans="1:10">
      <c r="A123" s="5">
        <v>122</v>
      </c>
      <c r="B123" s="5" t="s">
        <v>1431</v>
      </c>
      <c r="C123" s="5" t="s">
        <v>169</v>
      </c>
      <c r="D123" s="5" t="s">
        <v>1913</v>
      </c>
      <c r="E123" s="5" t="s">
        <v>1914</v>
      </c>
      <c r="F123" s="5" t="s">
        <v>1915</v>
      </c>
      <c r="G123" s="5" t="s">
        <v>1439</v>
      </c>
      <c r="H123" s="5" t="s">
        <v>1916</v>
      </c>
      <c r="J123" s="5" t="s">
        <v>2915</v>
      </c>
    </row>
    <row r="124" spans="1:10">
      <c r="A124" s="5">
        <v>123</v>
      </c>
      <c r="B124" s="5" t="s">
        <v>1431</v>
      </c>
      <c r="C124" s="5" t="s">
        <v>169</v>
      </c>
      <c r="D124" s="5" t="s">
        <v>1917</v>
      </c>
      <c r="E124" s="5" t="s">
        <v>1918</v>
      </c>
      <c r="F124" s="5" t="s">
        <v>1919</v>
      </c>
      <c r="G124" s="5" t="s">
        <v>1688</v>
      </c>
      <c r="H124" s="5" t="s">
        <v>1920</v>
      </c>
      <c r="J124" s="5" t="s">
        <v>2915</v>
      </c>
    </row>
    <row r="125" spans="1:10">
      <c r="A125" s="5">
        <v>124</v>
      </c>
      <c r="B125" s="5" t="s">
        <v>1431</v>
      </c>
      <c r="C125" s="5" t="s">
        <v>169</v>
      </c>
      <c r="D125" s="5" t="s">
        <v>1921</v>
      </c>
      <c r="E125" s="5" t="s">
        <v>1922</v>
      </c>
      <c r="F125" s="5" t="s">
        <v>1923</v>
      </c>
      <c r="G125" s="5" t="s">
        <v>1725</v>
      </c>
      <c r="H125" s="5" t="s">
        <v>1924</v>
      </c>
      <c r="J125" s="5" t="s">
        <v>2915</v>
      </c>
    </row>
    <row r="126" spans="1:10">
      <c r="A126" s="5">
        <v>125</v>
      </c>
      <c r="B126" s="5" t="s">
        <v>1431</v>
      </c>
      <c r="C126" s="5" t="s">
        <v>169</v>
      </c>
      <c r="D126" s="5" t="s">
        <v>1925</v>
      </c>
      <c r="E126" s="5" t="s">
        <v>1926</v>
      </c>
      <c r="F126" s="5" t="s">
        <v>1927</v>
      </c>
      <c r="G126" s="5" t="s">
        <v>1928</v>
      </c>
      <c r="J126" s="5" t="s">
        <v>2915</v>
      </c>
    </row>
    <row r="127" spans="1:10">
      <c r="A127" s="5">
        <v>126</v>
      </c>
      <c r="B127" s="5" t="s">
        <v>1431</v>
      </c>
      <c r="C127" s="5" t="s">
        <v>169</v>
      </c>
      <c r="D127" s="5" t="s">
        <v>1929</v>
      </c>
      <c r="E127" s="5" t="s">
        <v>1930</v>
      </c>
      <c r="F127" s="5" t="s">
        <v>1931</v>
      </c>
      <c r="G127" s="5" t="s">
        <v>1648</v>
      </c>
      <c r="H127" s="5" t="s">
        <v>1792</v>
      </c>
      <c r="J127" s="5" t="s">
        <v>2915</v>
      </c>
    </row>
    <row r="128" spans="1:10">
      <c r="A128" s="5">
        <v>127</v>
      </c>
      <c r="B128" s="5" t="s">
        <v>1431</v>
      </c>
      <c r="C128" s="5" t="s">
        <v>169</v>
      </c>
      <c r="D128" s="5" t="s">
        <v>1932</v>
      </c>
      <c r="E128" s="5" t="s">
        <v>1933</v>
      </c>
      <c r="F128" s="5" t="s">
        <v>1934</v>
      </c>
      <c r="G128" s="5" t="s">
        <v>1607</v>
      </c>
      <c r="H128" s="5" t="s">
        <v>1935</v>
      </c>
      <c r="J128" s="5" t="s">
        <v>2915</v>
      </c>
    </row>
    <row r="129" spans="1:10">
      <c r="A129" s="5">
        <v>128</v>
      </c>
      <c r="B129" s="5" t="s">
        <v>1431</v>
      </c>
      <c r="C129" s="5" t="s">
        <v>169</v>
      </c>
      <c r="D129" s="5" t="s">
        <v>1936</v>
      </c>
      <c r="E129" s="5" t="s">
        <v>1937</v>
      </c>
      <c r="F129" s="5" t="s">
        <v>1938</v>
      </c>
      <c r="G129" s="5" t="s">
        <v>1462</v>
      </c>
      <c r="H129" s="5" t="s">
        <v>1939</v>
      </c>
      <c r="J129" s="5" t="s">
        <v>2915</v>
      </c>
    </row>
    <row r="130" spans="1:10">
      <c r="A130" s="5">
        <v>129</v>
      </c>
      <c r="B130" s="5" t="s">
        <v>1431</v>
      </c>
      <c r="C130" s="5" t="s">
        <v>169</v>
      </c>
      <c r="D130" s="5" t="s">
        <v>1940</v>
      </c>
      <c r="E130" s="5" t="s">
        <v>1941</v>
      </c>
      <c r="F130" s="5" t="s">
        <v>1942</v>
      </c>
      <c r="G130" s="5" t="s">
        <v>1542</v>
      </c>
      <c r="H130" s="5" t="s">
        <v>1943</v>
      </c>
      <c r="J130" s="5" t="s">
        <v>2915</v>
      </c>
    </row>
    <row r="131" spans="1:10">
      <c r="A131" s="5">
        <v>130</v>
      </c>
      <c r="B131" s="5" t="s">
        <v>1431</v>
      </c>
      <c r="C131" s="5" t="s">
        <v>169</v>
      </c>
      <c r="D131" s="5" t="s">
        <v>1944</v>
      </c>
      <c r="E131" s="5" t="s">
        <v>1945</v>
      </c>
      <c r="F131" s="5" t="s">
        <v>1946</v>
      </c>
      <c r="G131" s="5" t="s">
        <v>1495</v>
      </c>
      <c r="H131" s="5" t="s">
        <v>1947</v>
      </c>
      <c r="J131" s="5" t="s">
        <v>2915</v>
      </c>
    </row>
    <row r="132" spans="1:10">
      <c r="A132" s="5">
        <v>131</v>
      </c>
      <c r="B132" s="5" t="s">
        <v>1431</v>
      </c>
      <c r="C132" s="5" t="s">
        <v>169</v>
      </c>
      <c r="D132" s="5" t="s">
        <v>1948</v>
      </c>
      <c r="E132" s="5" t="s">
        <v>1949</v>
      </c>
      <c r="F132" s="5" t="s">
        <v>1950</v>
      </c>
      <c r="G132" s="5" t="s">
        <v>1439</v>
      </c>
      <c r="H132" s="5" t="s">
        <v>1951</v>
      </c>
      <c r="J132" s="5" t="s">
        <v>2915</v>
      </c>
    </row>
    <row r="133" spans="1:10">
      <c r="A133" s="5">
        <v>132</v>
      </c>
      <c r="B133" s="5" t="s">
        <v>1431</v>
      </c>
      <c r="C133" s="5" t="s">
        <v>169</v>
      </c>
      <c r="D133" s="5" t="s">
        <v>1952</v>
      </c>
      <c r="E133" s="5" t="s">
        <v>1953</v>
      </c>
      <c r="F133" s="5" t="s">
        <v>1954</v>
      </c>
      <c r="G133" s="5" t="s">
        <v>1500</v>
      </c>
      <c r="H133" s="5" t="s">
        <v>1955</v>
      </c>
      <c r="J133" s="5" t="s">
        <v>2915</v>
      </c>
    </row>
    <row r="134" spans="1:10">
      <c r="A134" s="5">
        <v>133</v>
      </c>
      <c r="B134" s="5" t="s">
        <v>1431</v>
      </c>
      <c r="C134" s="5" t="s">
        <v>169</v>
      </c>
      <c r="D134" s="5" t="s">
        <v>1956</v>
      </c>
      <c r="E134" s="5" t="s">
        <v>1957</v>
      </c>
      <c r="F134" s="5" t="s">
        <v>1958</v>
      </c>
      <c r="G134" s="5" t="s">
        <v>1561</v>
      </c>
      <c r="H134" s="5" t="s">
        <v>1959</v>
      </c>
      <c r="J134" s="5" t="s">
        <v>2915</v>
      </c>
    </row>
    <row r="135" spans="1:10">
      <c r="A135" s="5">
        <v>134</v>
      </c>
      <c r="B135" s="5" t="s">
        <v>1431</v>
      </c>
      <c r="C135" s="5" t="s">
        <v>169</v>
      </c>
      <c r="D135" s="5" t="s">
        <v>1960</v>
      </c>
      <c r="E135" s="5" t="s">
        <v>1961</v>
      </c>
      <c r="F135" s="5" t="s">
        <v>1962</v>
      </c>
      <c r="G135" s="5" t="s">
        <v>1462</v>
      </c>
      <c r="H135" s="5" t="s">
        <v>1963</v>
      </c>
      <c r="J135" s="5" t="s">
        <v>2915</v>
      </c>
    </row>
    <row r="136" spans="1:10">
      <c r="A136" s="5">
        <v>135</v>
      </c>
      <c r="B136" s="5" t="s">
        <v>1431</v>
      </c>
      <c r="C136" s="5" t="s">
        <v>169</v>
      </c>
      <c r="D136" s="5" t="s">
        <v>1964</v>
      </c>
      <c r="E136" s="5" t="s">
        <v>1965</v>
      </c>
      <c r="F136" s="5" t="s">
        <v>1966</v>
      </c>
      <c r="G136" s="5" t="s">
        <v>1448</v>
      </c>
      <c r="H136" s="5" t="s">
        <v>1967</v>
      </c>
      <c r="J136" s="5" t="s">
        <v>2915</v>
      </c>
    </row>
    <row r="137" spans="1:10">
      <c r="A137" s="5">
        <v>136</v>
      </c>
      <c r="B137" s="5" t="s">
        <v>1431</v>
      </c>
      <c r="C137" s="5" t="s">
        <v>169</v>
      </c>
      <c r="D137" s="5" t="s">
        <v>1968</v>
      </c>
      <c r="E137" s="5" t="s">
        <v>1969</v>
      </c>
      <c r="F137" s="5" t="s">
        <v>1970</v>
      </c>
      <c r="G137" s="5" t="s">
        <v>1444</v>
      </c>
      <c r="H137" s="5" t="s">
        <v>1971</v>
      </c>
      <c r="J137" s="5" t="s">
        <v>2915</v>
      </c>
    </row>
    <row r="138" spans="1:10">
      <c r="A138" s="5">
        <v>137</v>
      </c>
      <c r="B138" s="5" t="s">
        <v>1431</v>
      </c>
      <c r="C138" s="5" t="s">
        <v>169</v>
      </c>
      <c r="D138" s="5" t="s">
        <v>1972</v>
      </c>
      <c r="E138" s="5" t="s">
        <v>1973</v>
      </c>
      <c r="F138" s="5" t="s">
        <v>1974</v>
      </c>
      <c r="G138" s="5" t="s">
        <v>1537</v>
      </c>
      <c r="J138" s="5" t="s">
        <v>2915</v>
      </c>
    </row>
    <row r="139" spans="1:10">
      <c r="A139" s="5">
        <v>138</v>
      </c>
      <c r="B139" s="5" t="s">
        <v>1431</v>
      </c>
      <c r="C139" s="5" t="s">
        <v>169</v>
      </c>
      <c r="D139" s="5" t="s">
        <v>1975</v>
      </c>
      <c r="E139" s="5" t="s">
        <v>1976</v>
      </c>
      <c r="F139" s="5" t="s">
        <v>1977</v>
      </c>
      <c r="G139" s="5" t="s">
        <v>1978</v>
      </c>
      <c r="H139" s="5" t="s">
        <v>1979</v>
      </c>
      <c r="J139" s="5" t="s">
        <v>2915</v>
      </c>
    </row>
    <row r="140" spans="1:10">
      <c r="A140" s="5">
        <v>139</v>
      </c>
      <c r="B140" s="5" t="s">
        <v>1431</v>
      </c>
      <c r="C140" s="5" t="s">
        <v>169</v>
      </c>
      <c r="D140" s="5" t="s">
        <v>1980</v>
      </c>
      <c r="E140" s="5" t="s">
        <v>1981</v>
      </c>
      <c r="F140" s="5" t="s">
        <v>1982</v>
      </c>
      <c r="G140" s="5" t="s">
        <v>1550</v>
      </c>
      <c r="J140" s="5" t="s">
        <v>2915</v>
      </c>
    </row>
    <row r="141" spans="1:10">
      <c r="A141" s="5">
        <v>140</v>
      </c>
      <c r="B141" s="5" t="s">
        <v>1431</v>
      </c>
      <c r="C141" s="5" t="s">
        <v>169</v>
      </c>
      <c r="D141" s="5" t="s">
        <v>1983</v>
      </c>
      <c r="E141" s="5" t="s">
        <v>1984</v>
      </c>
      <c r="F141" s="5" t="s">
        <v>1985</v>
      </c>
      <c r="G141" s="5" t="s">
        <v>1561</v>
      </c>
      <c r="H141" s="5" t="s">
        <v>1986</v>
      </c>
      <c r="J141" s="5" t="s">
        <v>2915</v>
      </c>
    </row>
    <row r="142" spans="1:10">
      <c r="A142" s="5">
        <v>141</v>
      </c>
      <c r="B142" s="5" t="s">
        <v>1431</v>
      </c>
      <c r="C142" s="5" t="s">
        <v>169</v>
      </c>
      <c r="D142" s="5" t="s">
        <v>1987</v>
      </c>
      <c r="E142" s="5" t="s">
        <v>1988</v>
      </c>
      <c r="F142" s="5" t="s">
        <v>1989</v>
      </c>
      <c r="G142" s="5" t="s">
        <v>1462</v>
      </c>
      <c r="I142" s="5" t="s">
        <v>2968</v>
      </c>
      <c r="J142" s="5" t="s">
        <v>2915</v>
      </c>
    </row>
    <row r="143" spans="1:10">
      <c r="A143" s="5">
        <v>142</v>
      </c>
      <c r="B143" s="5" t="s">
        <v>1431</v>
      </c>
      <c r="C143" s="5" t="s">
        <v>169</v>
      </c>
      <c r="D143" s="5" t="s">
        <v>1990</v>
      </c>
      <c r="E143" s="5" t="s">
        <v>1991</v>
      </c>
      <c r="F143" s="5" t="s">
        <v>1992</v>
      </c>
      <c r="G143" s="5" t="s">
        <v>1537</v>
      </c>
      <c r="J143" s="5" t="s">
        <v>2915</v>
      </c>
    </row>
    <row r="144" spans="1:10">
      <c r="A144" s="5">
        <v>143</v>
      </c>
      <c r="B144" s="5" t="s">
        <v>1431</v>
      </c>
      <c r="C144" s="5" t="s">
        <v>169</v>
      </c>
      <c r="D144" s="5" t="s">
        <v>1993</v>
      </c>
      <c r="E144" s="5" t="s">
        <v>1994</v>
      </c>
      <c r="F144" s="5" t="s">
        <v>1995</v>
      </c>
      <c r="G144" s="5" t="s">
        <v>1643</v>
      </c>
      <c r="J144" s="5" t="s">
        <v>2915</v>
      </c>
    </row>
    <row r="145" spans="1:10">
      <c r="A145" s="5">
        <v>144</v>
      </c>
      <c r="B145" s="5" t="s">
        <v>1431</v>
      </c>
      <c r="C145" s="5" t="s">
        <v>169</v>
      </c>
      <c r="D145" s="5" t="s">
        <v>1996</v>
      </c>
      <c r="E145" s="5" t="s">
        <v>1997</v>
      </c>
      <c r="F145" s="5" t="s">
        <v>1998</v>
      </c>
      <c r="G145" s="5" t="s">
        <v>1729</v>
      </c>
      <c r="J145" s="5" t="s">
        <v>2915</v>
      </c>
    </row>
    <row r="146" spans="1:10">
      <c r="A146" s="5">
        <v>145</v>
      </c>
      <c r="B146" s="5" t="s">
        <v>1431</v>
      </c>
      <c r="C146" s="5" t="s">
        <v>169</v>
      </c>
      <c r="D146" s="5" t="s">
        <v>1999</v>
      </c>
      <c r="E146" s="5" t="s">
        <v>2000</v>
      </c>
      <c r="F146" s="5" t="s">
        <v>2001</v>
      </c>
      <c r="G146" s="5" t="s">
        <v>1725</v>
      </c>
      <c r="H146" s="5" t="s">
        <v>1676</v>
      </c>
      <c r="J146" s="5" t="s">
        <v>2915</v>
      </c>
    </row>
    <row r="147" spans="1:10">
      <c r="A147" s="5">
        <v>146</v>
      </c>
      <c r="B147" s="5" t="s">
        <v>1431</v>
      </c>
      <c r="C147" s="5" t="s">
        <v>169</v>
      </c>
      <c r="D147" s="5" t="s">
        <v>2002</v>
      </c>
      <c r="E147" s="5" t="s">
        <v>2003</v>
      </c>
      <c r="F147" s="5" t="s">
        <v>2004</v>
      </c>
      <c r="G147" s="5" t="s">
        <v>1561</v>
      </c>
      <c r="H147" s="5" t="s">
        <v>2005</v>
      </c>
      <c r="J147" s="5" t="s">
        <v>2915</v>
      </c>
    </row>
    <row r="148" spans="1:10">
      <c r="A148" s="5">
        <v>147</v>
      </c>
      <c r="B148" s="5" t="s">
        <v>1431</v>
      </c>
      <c r="C148" s="5" t="s">
        <v>169</v>
      </c>
      <c r="D148" s="5" t="s">
        <v>2006</v>
      </c>
      <c r="E148" s="5" t="s">
        <v>2007</v>
      </c>
      <c r="F148" s="5" t="s">
        <v>2008</v>
      </c>
      <c r="G148" s="5" t="s">
        <v>1607</v>
      </c>
      <c r="J148" s="5" t="s">
        <v>2915</v>
      </c>
    </row>
    <row r="149" spans="1:10">
      <c r="A149" s="5">
        <v>148</v>
      </c>
      <c r="B149" s="5" t="s">
        <v>1431</v>
      </c>
      <c r="C149" s="5" t="s">
        <v>169</v>
      </c>
      <c r="D149" s="5" t="s">
        <v>2009</v>
      </c>
      <c r="E149" s="5" t="s">
        <v>2010</v>
      </c>
      <c r="F149" s="5" t="s">
        <v>2011</v>
      </c>
      <c r="G149" s="5" t="s">
        <v>1462</v>
      </c>
      <c r="H149" s="5" t="s">
        <v>2012</v>
      </c>
      <c r="J149" s="5" t="s">
        <v>2915</v>
      </c>
    </row>
    <row r="150" spans="1:10">
      <c r="A150" s="5">
        <v>149</v>
      </c>
      <c r="B150" s="5" t="s">
        <v>1431</v>
      </c>
      <c r="C150" s="5" t="s">
        <v>169</v>
      </c>
      <c r="D150" s="5" t="s">
        <v>2013</v>
      </c>
      <c r="E150" s="5" t="s">
        <v>2014</v>
      </c>
      <c r="F150" s="5" t="s">
        <v>2015</v>
      </c>
      <c r="G150" s="5" t="s">
        <v>1448</v>
      </c>
      <c r="H150" s="5" t="s">
        <v>2016</v>
      </c>
      <c r="J150" s="5" t="s">
        <v>2915</v>
      </c>
    </row>
    <row r="151" spans="1:10">
      <c r="A151" s="5">
        <v>150</v>
      </c>
      <c r="B151" s="5" t="s">
        <v>1431</v>
      </c>
      <c r="C151" s="5" t="s">
        <v>169</v>
      </c>
      <c r="D151" s="5" t="s">
        <v>2017</v>
      </c>
      <c r="E151" s="5" t="s">
        <v>2018</v>
      </c>
      <c r="F151" s="5" t="s">
        <v>2019</v>
      </c>
      <c r="G151" s="5" t="s">
        <v>1579</v>
      </c>
      <c r="H151" s="5" t="s">
        <v>1676</v>
      </c>
      <c r="J151" s="5" t="s">
        <v>2915</v>
      </c>
    </row>
    <row r="152" spans="1:10">
      <c r="A152" s="5">
        <v>151</v>
      </c>
      <c r="B152" s="5" t="s">
        <v>1431</v>
      </c>
      <c r="C152" s="5" t="s">
        <v>169</v>
      </c>
      <c r="D152" s="5" t="s">
        <v>2020</v>
      </c>
      <c r="E152" s="5" t="s">
        <v>2021</v>
      </c>
      <c r="F152" s="5" t="s">
        <v>2022</v>
      </c>
      <c r="G152" s="5" t="s">
        <v>1462</v>
      </c>
      <c r="H152" s="5" t="s">
        <v>2023</v>
      </c>
      <c r="J152" s="5" t="s">
        <v>2915</v>
      </c>
    </row>
    <row r="153" spans="1:10">
      <c r="A153" s="5">
        <v>152</v>
      </c>
      <c r="B153" s="5" t="s">
        <v>1431</v>
      </c>
      <c r="C153" s="5" t="s">
        <v>169</v>
      </c>
      <c r="D153" s="5" t="s">
        <v>2024</v>
      </c>
      <c r="E153" s="5" t="s">
        <v>2025</v>
      </c>
      <c r="F153" s="5" t="s">
        <v>2026</v>
      </c>
      <c r="G153" s="5" t="s">
        <v>1561</v>
      </c>
      <c r="H153" s="5" t="s">
        <v>2027</v>
      </c>
      <c r="J153" s="5" t="s">
        <v>2915</v>
      </c>
    </row>
    <row r="154" spans="1:10">
      <c r="A154" s="5">
        <v>153</v>
      </c>
      <c r="B154" s="5" t="s">
        <v>1431</v>
      </c>
      <c r="C154" s="5" t="s">
        <v>169</v>
      </c>
      <c r="D154" s="5" t="s">
        <v>2028</v>
      </c>
      <c r="E154" s="5" t="s">
        <v>2029</v>
      </c>
      <c r="F154" s="5" t="s">
        <v>2030</v>
      </c>
      <c r="G154" s="5" t="s">
        <v>1680</v>
      </c>
      <c r="H154" s="5" t="s">
        <v>2031</v>
      </c>
      <c r="J154" s="5" t="s">
        <v>2915</v>
      </c>
    </row>
    <row r="155" spans="1:10">
      <c r="A155" s="5">
        <v>154</v>
      </c>
      <c r="B155" s="5" t="s">
        <v>1431</v>
      </c>
      <c r="C155" s="5" t="s">
        <v>169</v>
      </c>
      <c r="D155" s="5" t="s">
        <v>2032</v>
      </c>
      <c r="E155" s="5" t="s">
        <v>2033</v>
      </c>
      <c r="F155" s="5" t="s">
        <v>2034</v>
      </c>
      <c r="G155" s="5" t="s">
        <v>1753</v>
      </c>
      <c r="H155" s="5" t="s">
        <v>1792</v>
      </c>
      <c r="J155" s="5" t="s">
        <v>2915</v>
      </c>
    </row>
    <row r="156" spans="1:10">
      <c r="A156" s="5">
        <v>155</v>
      </c>
      <c r="B156" s="5" t="s">
        <v>1431</v>
      </c>
      <c r="C156" s="5" t="s">
        <v>169</v>
      </c>
      <c r="D156" s="5" t="s">
        <v>2035</v>
      </c>
      <c r="E156" s="5" t="s">
        <v>2036</v>
      </c>
      <c r="F156" s="5" t="s">
        <v>2037</v>
      </c>
      <c r="G156" s="5" t="s">
        <v>1542</v>
      </c>
      <c r="J156" s="5" t="s">
        <v>2915</v>
      </c>
    </row>
    <row r="157" spans="1:10">
      <c r="A157" s="5">
        <v>156</v>
      </c>
      <c r="B157" s="5" t="s">
        <v>1431</v>
      </c>
      <c r="C157" s="5" t="s">
        <v>169</v>
      </c>
      <c r="D157" s="5" t="s">
        <v>2038</v>
      </c>
      <c r="E157" s="5" t="s">
        <v>2039</v>
      </c>
      <c r="F157" s="5" t="s">
        <v>2040</v>
      </c>
      <c r="G157" s="5" t="s">
        <v>1542</v>
      </c>
      <c r="H157" s="5" t="s">
        <v>2041</v>
      </c>
      <c r="J157" s="5" t="s">
        <v>2915</v>
      </c>
    </row>
    <row r="158" spans="1:10">
      <c r="A158" s="5">
        <v>157</v>
      </c>
      <c r="B158" s="5" t="s">
        <v>1431</v>
      </c>
      <c r="C158" s="5" t="s">
        <v>169</v>
      </c>
      <c r="D158" s="5" t="s">
        <v>2042</v>
      </c>
      <c r="E158" s="5" t="s">
        <v>2043</v>
      </c>
      <c r="F158" s="5" t="s">
        <v>2044</v>
      </c>
      <c r="G158" s="5" t="s">
        <v>1439</v>
      </c>
      <c r="H158" s="5" t="s">
        <v>2045</v>
      </c>
      <c r="J158" s="5" t="s">
        <v>2915</v>
      </c>
    </row>
    <row r="159" spans="1:10">
      <c r="A159" s="5">
        <v>158</v>
      </c>
      <c r="B159" s="5" t="s">
        <v>1431</v>
      </c>
      <c r="C159" s="5" t="s">
        <v>169</v>
      </c>
      <c r="D159" s="5" t="s">
        <v>2046</v>
      </c>
      <c r="E159" s="5" t="s">
        <v>2047</v>
      </c>
      <c r="F159" s="5" t="s">
        <v>2048</v>
      </c>
      <c r="G159" s="5" t="s">
        <v>1537</v>
      </c>
      <c r="H159" s="5" t="s">
        <v>2049</v>
      </c>
      <c r="J159" s="5" t="s">
        <v>2915</v>
      </c>
    </row>
    <row r="160" spans="1:10">
      <c r="A160" s="5">
        <v>159</v>
      </c>
      <c r="B160" s="5" t="s">
        <v>1431</v>
      </c>
      <c r="C160" s="5" t="s">
        <v>169</v>
      </c>
      <c r="D160" s="5" t="s">
        <v>2050</v>
      </c>
      <c r="E160" s="5" t="s">
        <v>2051</v>
      </c>
      <c r="F160" s="5" t="s">
        <v>2052</v>
      </c>
      <c r="G160" s="5" t="s">
        <v>1542</v>
      </c>
      <c r="H160" s="5" t="s">
        <v>2053</v>
      </c>
      <c r="J160" s="5" t="s">
        <v>2915</v>
      </c>
    </row>
    <row r="161" spans="1:10">
      <c r="A161" s="5">
        <v>160</v>
      </c>
      <c r="B161" s="5" t="s">
        <v>1431</v>
      </c>
      <c r="C161" s="5" t="s">
        <v>169</v>
      </c>
      <c r="D161" s="5" t="s">
        <v>2054</v>
      </c>
      <c r="E161" s="5" t="s">
        <v>2055</v>
      </c>
      <c r="F161" s="5" t="s">
        <v>2056</v>
      </c>
      <c r="G161" s="5" t="s">
        <v>1444</v>
      </c>
      <c r="H161" s="5" t="s">
        <v>2057</v>
      </c>
      <c r="J161" s="5" t="s">
        <v>2915</v>
      </c>
    </row>
    <row r="162" spans="1:10">
      <c r="A162" s="5">
        <v>161</v>
      </c>
      <c r="B162" s="5" t="s">
        <v>1431</v>
      </c>
      <c r="C162" s="5" t="s">
        <v>169</v>
      </c>
      <c r="D162" s="5" t="s">
        <v>2058</v>
      </c>
      <c r="E162" s="5" t="s">
        <v>2059</v>
      </c>
      <c r="F162" s="5" t="s">
        <v>2060</v>
      </c>
      <c r="G162" s="5" t="s">
        <v>1665</v>
      </c>
      <c r="J162" s="5" t="s">
        <v>2915</v>
      </c>
    </row>
    <row r="163" spans="1:10">
      <c r="A163" s="5">
        <v>162</v>
      </c>
      <c r="B163" s="5" t="s">
        <v>1431</v>
      </c>
      <c r="C163" s="5" t="s">
        <v>169</v>
      </c>
      <c r="D163" s="5" t="s">
        <v>2061</v>
      </c>
      <c r="E163" s="5" t="s">
        <v>2062</v>
      </c>
      <c r="F163" s="5" t="s">
        <v>2063</v>
      </c>
      <c r="G163" s="5" t="s">
        <v>1680</v>
      </c>
      <c r="H163" s="5" t="s">
        <v>2064</v>
      </c>
      <c r="J163" s="5" t="s">
        <v>2915</v>
      </c>
    </row>
    <row r="164" spans="1:10">
      <c r="A164" s="5">
        <v>163</v>
      </c>
      <c r="B164" s="5" t="s">
        <v>1431</v>
      </c>
      <c r="C164" s="5" t="s">
        <v>169</v>
      </c>
      <c r="D164" s="5" t="s">
        <v>2065</v>
      </c>
      <c r="E164" s="5" t="s">
        <v>2066</v>
      </c>
      <c r="F164" s="5" t="s">
        <v>2067</v>
      </c>
      <c r="G164" s="5" t="s">
        <v>1720</v>
      </c>
      <c r="H164" s="5" t="s">
        <v>2068</v>
      </c>
      <c r="J164" s="5" t="s">
        <v>2915</v>
      </c>
    </row>
    <row r="165" spans="1:10">
      <c r="A165" s="5">
        <v>164</v>
      </c>
      <c r="B165" s="5" t="s">
        <v>1431</v>
      </c>
      <c r="C165" s="5" t="s">
        <v>169</v>
      </c>
      <c r="D165" s="5" t="s">
        <v>2069</v>
      </c>
      <c r="E165" s="5" t="s">
        <v>2070</v>
      </c>
      <c r="F165" s="5" t="s">
        <v>2071</v>
      </c>
      <c r="G165" s="5" t="s">
        <v>1720</v>
      </c>
      <c r="H165" s="5" t="s">
        <v>2053</v>
      </c>
      <c r="J165" s="5" t="s">
        <v>2915</v>
      </c>
    </row>
    <row r="166" spans="1:10">
      <c r="A166" s="5">
        <v>165</v>
      </c>
      <c r="B166" s="5" t="s">
        <v>1431</v>
      </c>
      <c r="C166" s="5" t="s">
        <v>169</v>
      </c>
      <c r="D166" s="5" t="s">
        <v>2072</v>
      </c>
      <c r="E166" s="5" t="s">
        <v>2073</v>
      </c>
      <c r="F166" s="5" t="s">
        <v>2074</v>
      </c>
      <c r="G166" s="5" t="s">
        <v>1720</v>
      </c>
      <c r="H166" s="5" t="s">
        <v>2075</v>
      </c>
      <c r="J166" s="5" t="s">
        <v>2915</v>
      </c>
    </row>
    <row r="167" spans="1:10">
      <c r="A167" s="5">
        <v>166</v>
      </c>
      <c r="B167" s="5" t="s">
        <v>1431</v>
      </c>
      <c r="C167" s="5" t="s">
        <v>169</v>
      </c>
      <c r="D167" s="5" t="s">
        <v>2076</v>
      </c>
      <c r="E167" s="5" t="s">
        <v>2077</v>
      </c>
      <c r="F167" s="5" t="s">
        <v>2078</v>
      </c>
      <c r="G167" s="5" t="s">
        <v>1753</v>
      </c>
      <c r="H167" s="5" t="s">
        <v>2079</v>
      </c>
      <c r="J167" s="5" t="s">
        <v>2915</v>
      </c>
    </row>
    <row r="168" spans="1:10">
      <c r="A168" s="5">
        <v>167</v>
      </c>
      <c r="B168" s="5" t="s">
        <v>1431</v>
      </c>
      <c r="C168" s="5" t="s">
        <v>169</v>
      </c>
      <c r="D168" s="5" t="s">
        <v>2080</v>
      </c>
      <c r="E168" s="5" t="s">
        <v>2081</v>
      </c>
      <c r="F168" s="5" t="s">
        <v>2082</v>
      </c>
      <c r="G168" s="5" t="s">
        <v>1612</v>
      </c>
      <c r="H168" s="5" t="s">
        <v>2083</v>
      </c>
      <c r="J168" s="5" t="s">
        <v>2915</v>
      </c>
    </row>
    <row r="169" spans="1:10">
      <c r="A169" s="5">
        <v>168</v>
      </c>
      <c r="B169" s="5" t="s">
        <v>1431</v>
      </c>
      <c r="C169" s="5" t="s">
        <v>169</v>
      </c>
      <c r="D169" s="5" t="s">
        <v>2084</v>
      </c>
      <c r="E169" s="5" t="s">
        <v>2085</v>
      </c>
      <c r="F169" s="5" t="s">
        <v>2086</v>
      </c>
      <c r="G169" s="5" t="s">
        <v>1550</v>
      </c>
      <c r="H169" s="5" t="s">
        <v>2087</v>
      </c>
      <c r="J169" s="5" t="s">
        <v>2915</v>
      </c>
    </row>
    <row r="170" spans="1:10">
      <c r="A170" s="5">
        <v>169</v>
      </c>
      <c r="B170" s="5" t="s">
        <v>1431</v>
      </c>
      <c r="C170" s="5" t="s">
        <v>169</v>
      </c>
      <c r="D170" s="5" t="s">
        <v>2088</v>
      </c>
      <c r="E170" s="5" t="s">
        <v>2089</v>
      </c>
      <c r="F170" s="5" t="s">
        <v>2090</v>
      </c>
      <c r="G170" s="5" t="s">
        <v>1579</v>
      </c>
      <c r="H170" s="5" t="s">
        <v>2091</v>
      </c>
      <c r="J170" s="5" t="s">
        <v>2915</v>
      </c>
    </row>
    <row r="171" spans="1:10">
      <c r="A171" s="5">
        <v>170</v>
      </c>
      <c r="B171" s="5" t="s">
        <v>1431</v>
      </c>
      <c r="C171" s="5" t="s">
        <v>169</v>
      </c>
      <c r="D171" s="5" t="s">
        <v>2092</v>
      </c>
      <c r="E171" s="5" t="s">
        <v>2093</v>
      </c>
      <c r="F171" s="5" t="s">
        <v>2094</v>
      </c>
      <c r="G171" s="5" t="s">
        <v>1612</v>
      </c>
      <c r="H171" s="5" t="s">
        <v>2095</v>
      </c>
      <c r="J171" s="5" t="s">
        <v>2915</v>
      </c>
    </row>
    <row r="172" spans="1:10">
      <c r="A172" s="5">
        <v>171</v>
      </c>
      <c r="B172" s="5" t="s">
        <v>1431</v>
      </c>
      <c r="C172" s="5" t="s">
        <v>169</v>
      </c>
      <c r="D172" s="5" t="s">
        <v>2096</v>
      </c>
      <c r="E172" s="5" t="s">
        <v>2097</v>
      </c>
      <c r="F172" s="5" t="s">
        <v>2098</v>
      </c>
      <c r="G172" s="5" t="s">
        <v>1778</v>
      </c>
      <c r="H172" s="5" t="s">
        <v>2099</v>
      </c>
      <c r="J172" s="5" t="s">
        <v>2915</v>
      </c>
    </row>
    <row r="173" spans="1:10">
      <c r="A173" s="5">
        <v>172</v>
      </c>
      <c r="B173" s="5" t="s">
        <v>1431</v>
      </c>
      <c r="C173" s="5" t="s">
        <v>169</v>
      </c>
      <c r="D173" s="5" t="s">
        <v>2100</v>
      </c>
      <c r="E173" s="5" t="s">
        <v>2101</v>
      </c>
      <c r="F173" s="5" t="s">
        <v>2102</v>
      </c>
      <c r="G173" s="5" t="s">
        <v>1643</v>
      </c>
      <c r="H173" s="5" t="s">
        <v>2103</v>
      </c>
      <c r="J173" s="5" t="s">
        <v>2915</v>
      </c>
    </row>
    <row r="174" spans="1:10">
      <c r="A174" s="5">
        <v>173</v>
      </c>
      <c r="B174" s="5" t="s">
        <v>1431</v>
      </c>
      <c r="C174" s="5" t="s">
        <v>169</v>
      </c>
      <c r="D174" s="5" t="s">
        <v>2104</v>
      </c>
      <c r="E174" s="5" t="s">
        <v>2105</v>
      </c>
      <c r="F174" s="5" t="s">
        <v>2106</v>
      </c>
      <c r="G174" s="5" t="s">
        <v>1470</v>
      </c>
      <c r="H174" s="5" t="s">
        <v>2107</v>
      </c>
      <c r="J174" s="5" t="s">
        <v>2915</v>
      </c>
    </row>
    <row r="175" spans="1:10">
      <c r="A175" s="5">
        <v>174</v>
      </c>
      <c r="B175" s="5" t="s">
        <v>1431</v>
      </c>
      <c r="C175" s="5" t="s">
        <v>169</v>
      </c>
      <c r="D175" s="5" t="s">
        <v>2108</v>
      </c>
      <c r="E175" s="5" t="s">
        <v>2109</v>
      </c>
      <c r="F175" s="5" t="s">
        <v>2110</v>
      </c>
      <c r="G175" s="5" t="s">
        <v>1579</v>
      </c>
      <c r="H175" s="5" t="s">
        <v>1792</v>
      </c>
      <c r="J175" s="5" t="s">
        <v>2915</v>
      </c>
    </row>
    <row r="176" spans="1:10">
      <c r="A176" s="5">
        <v>175</v>
      </c>
      <c r="B176" s="5" t="s">
        <v>1431</v>
      </c>
      <c r="C176" s="5" t="s">
        <v>169</v>
      </c>
      <c r="D176" s="5" t="s">
        <v>2111</v>
      </c>
      <c r="E176" s="5" t="s">
        <v>2112</v>
      </c>
      <c r="F176" s="5" t="s">
        <v>2113</v>
      </c>
      <c r="G176" s="5" t="s">
        <v>1470</v>
      </c>
      <c r="H176" s="5" t="s">
        <v>1546</v>
      </c>
      <c r="J176" s="5" t="s">
        <v>2915</v>
      </c>
    </row>
    <row r="177" spans="1:10">
      <c r="A177" s="5">
        <v>176</v>
      </c>
      <c r="B177" s="5" t="s">
        <v>1431</v>
      </c>
      <c r="C177" s="5" t="s">
        <v>169</v>
      </c>
      <c r="D177" s="5" t="s">
        <v>2114</v>
      </c>
      <c r="E177" s="5" t="s">
        <v>2115</v>
      </c>
      <c r="F177" s="5" t="s">
        <v>2116</v>
      </c>
      <c r="G177" s="5" t="s">
        <v>1453</v>
      </c>
      <c r="H177" s="5" t="s">
        <v>2117</v>
      </c>
      <c r="J177" s="5" t="s">
        <v>2915</v>
      </c>
    </row>
    <row r="178" spans="1:10">
      <c r="A178" s="5">
        <v>177</v>
      </c>
      <c r="B178" s="5" t="s">
        <v>1431</v>
      </c>
      <c r="C178" s="5" t="s">
        <v>169</v>
      </c>
      <c r="D178" s="5" t="s">
        <v>2118</v>
      </c>
      <c r="E178" s="5" t="s">
        <v>2119</v>
      </c>
      <c r="F178" s="5" t="s">
        <v>2120</v>
      </c>
      <c r="G178" s="5" t="s">
        <v>1453</v>
      </c>
      <c r="H178" s="5" t="s">
        <v>2121</v>
      </c>
      <c r="J178" s="5" t="s">
        <v>2915</v>
      </c>
    </row>
    <row r="179" spans="1:10">
      <c r="A179" s="5">
        <v>178</v>
      </c>
      <c r="B179" s="5" t="s">
        <v>1431</v>
      </c>
      <c r="C179" s="5" t="s">
        <v>169</v>
      </c>
      <c r="D179" s="5" t="s">
        <v>2122</v>
      </c>
      <c r="E179" s="5" t="s">
        <v>2123</v>
      </c>
      <c r="F179" s="5" t="s">
        <v>2124</v>
      </c>
      <c r="G179" s="5" t="s">
        <v>2125</v>
      </c>
      <c r="J179" s="5" t="s">
        <v>2915</v>
      </c>
    </row>
    <row r="180" spans="1:10">
      <c r="A180" s="5">
        <v>179</v>
      </c>
      <c r="B180" s="5" t="s">
        <v>1431</v>
      </c>
      <c r="C180" s="5" t="s">
        <v>169</v>
      </c>
      <c r="D180" s="5" t="s">
        <v>2126</v>
      </c>
      <c r="E180" s="5" t="s">
        <v>2127</v>
      </c>
      <c r="F180" s="5" t="s">
        <v>2128</v>
      </c>
      <c r="G180" s="5" t="s">
        <v>1444</v>
      </c>
      <c r="H180" s="5" t="s">
        <v>2129</v>
      </c>
      <c r="J180" s="5" t="s">
        <v>2915</v>
      </c>
    </row>
    <row r="181" spans="1:10">
      <c r="A181" s="5">
        <v>180</v>
      </c>
      <c r="B181" s="5" t="s">
        <v>1431</v>
      </c>
      <c r="C181" s="5" t="s">
        <v>169</v>
      </c>
      <c r="D181" s="5" t="s">
        <v>2130</v>
      </c>
      <c r="E181" s="5" t="s">
        <v>2131</v>
      </c>
      <c r="F181" s="5" t="s">
        <v>2132</v>
      </c>
      <c r="G181" s="5" t="s">
        <v>1448</v>
      </c>
      <c r="H181" s="5" t="s">
        <v>2133</v>
      </c>
      <c r="J181" s="5" t="s">
        <v>2915</v>
      </c>
    </row>
    <row r="182" spans="1:10">
      <c r="A182" s="5">
        <v>181</v>
      </c>
      <c r="B182" s="5" t="s">
        <v>1431</v>
      </c>
      <c r="C182" s="5" t="s">
        <v>169</v>
      </c>
      <c r="D182" s="5" t="s">
        <v>2134</v>
      </c>
      <c r="E182" s="5" t="s">
        <v>2135</v>
      </c>
      <c r="F182" s="5" t="s">
        <v>2136</v>
      </c>
      <c r="G182" s="5" t="s">
        <v>1439</v>
      </c>
      <c r="H182" s="5" t="s">
        <v>2137</v>
      </c>
      <c r="J182" s="5" t="s">
        <v>2915</v>
      </c>
    </row>
    <row r="183" spans="1:10">
      <c r="A183" s="5">
        <v>182</v>
      </c>
      <c r="B183" s="5" t="s">
        <v>1431</v>
      </c>
      <c r="C183" s="5" t="s">
        <v>169</v>
      </c>
      <c r="D183" s="5" t="s">
        <v>2138</v>
      </c>
      <c r="E183" s="5" t="s">
        <v>2139</v>
      </c>
      <c r="F183" s="5" t="s">
        <v>2140</v>
      </c>
      <c r="G183" s="5" t="s">
        <v>1579</v>
      </c>
      <c r="J183" s="5" t="s">
        <v>2915</v>
      </c>
    </row>
    <row r="184" spans="1:10">
      <c r="A184" s="5">
        <v>183</v>
      </c>
      <c r="B184" s="5" t="s">
        <v>1431</v>
      </c>
      <c r="C184" s="5" t="s">
        <v>169</v>
      </c>
      <c r="D184" s="5" t="s">
        <v>2141</v>
      </c>
      <c r="E184" s="5" t="s">
        <v>2142</v>
      </c>
      <c r="F184" s="5" t="s">
        <v>2143</v>
      </c>
      <c r="G184" s="5" t="s">
        <v>1643</v>
      </c>
      <c r="H184" s="5" t="s">
        <v>2144</v>
      </c>
      <c r="J184" s="5" t="s">
        <v>2915</v>
      </c>
    </row>
    <row r="185" spans="1:10">
      <c r="A185" s="5">
        <v>184</v>
      </c>
      <c r="B185" s="5" t="s">
        <v>1431</v>
      </c>
      <c r="C185" s="5" t="s">
        <v>169</v>
      </c>
      <c r="D185" s="5" t="s">
        <v>2145</v>
      </c>
      <c r="E185" s="5" t="s">
        <v>2146</v>
      </c>
      <c r="F185" s="5" t="s">
        <v>2147</v>
      </c>
      <c r="G185" s="5" t="s">
        <v>1520</v>
      </c>
      <c r="J185" s="5" t="s">
        <v>2915</v>
      </c>
    </row>
    <row r="186" spans="1:10">
      <c r="A186" s="5">
        <v>185</v>
      </c>
      <c r="B186" s="5" t="s">
        <v>1431</v>
      </c>
      <c r="C186" s="5" t="s">
        <v>169</v>
      </c>
      <c r="D186" s="5" t="s">
        <v>2148</v>
      </c>
      <c r="E186" s="5" t="s">
        <v>2149</v>
      </c>
      <c r="F186" s="5" t="s">
        <v>2150</v>
      </c>
      <c r="G186" s="5" t="s">
        <v>1542</v>
      </c>
      <c r="J186" s="5" t="s">
        <v>2915</v>
      </c>
    </row>
    <row r="187" spans="1:10">
      <c r="A187" s="5">
        <v>186</v>
      </c>
      <c r="B187" s="5" t="s">
        <v>1431</v>
      </c>
      <c r="C187" s="5" t="s">
        <v>169</v>
      </c>
      <c r="D187" s="5" t="s">
        <v>2151</v>
      </c>
      <c r="E187" s="5" t="s">
        <v>2152</v>
      </c>
      <c r="F187" s="5" t="s">
        <v>2153</v>
      </c>
      <c r="G187" s="5" t="s">
        <v>1453</v>
      </c>
      <c r="J187" s="5" t="s">
        <v>2915</v>
      </c>
    </row>
    <row r="188" spans="1:10">
      <c r="A188" s="5">
        <v>187</v>
      </c>
      <c r="B188" s="5" t="s">
        <v>1431</v>
      </c>
      <c r="C188" s="5" t="s">
        <v>169</v>
      </c>
      <c r="D188" s="5" t="s">
        <v>2154</v>
      </c>
      <c r="E188" s="5" t="s">
        <v>2155</v>
      </c>
      <c r="F188" s="5" t="s">
        <v>2156</v>
      </c>
      <c r="G188" s="5" t="s">
        <v>1561</v>
      </c>
      <c r="H188" s="5" t="s">
        <v>2157</v>
      </c>
      <c r="J188" s="5" t="s">
        <v>2915</v>
      </c>
    </row>
    <row r="189" spans="1:10">
      <c r="A189" s="5">
        <v>188</v>
      </c>
      <c r="B189" s="5" t="s">
        <v>1431</v>
      </c>
      <c r="C189" s="5" t="s">
        <v>169</v>
      </c>
      <c r="D189" s="5" t="s">
        <v>2158</v>
      </c>
      <c r="E189" s="5" t="s">
        <v>2159</v>
      </c>
      <c r="F189" s="5" t="s">
        <v>2160</v>
      </c>
      <c r="G189" s="5" t="s">
        <v>1675</v>
      </c>
      <c r="J189" s="5" t="s">
        <v>2915</v>
      </c>
    </row>
    <row r="190" spans="1:10">
      <c r="A190" s="5">
        <v>189</v>
      </c>
      <c r="B190" s="5" t="s">
        <v>1431</v>
      </c>
      <c r="C190" s="5" t="s">
        <v>169</v>
      </c>
      <c r="D190" s="5" t="s">
        <v>2161</v>
      </c>
      <c r="E190" s="5" t="s">
        <v>2162</v>
      </c>
      <c r="F190" s="5" t="s">
        <v>2163</v>
      </c>
      <c r="G190" s="5" t="s">
        <v>1444</v>
      </c>
      <c r="H190" s="5" t="s">
        <v>2164</v>
      </c>
      <c r="J190" s="5" t="s">
        <v>2915</v>
      </c>
    </row>
    <row r="191" spans="1:10">
      <c r="A191" s="5">
        <v>190</v>
      </c>
      <c r="B191" s="5" t="s">
        <v>1431</v>
      </c>
      <c r="C191" s="5" t="s">
        <v>169</v>
      </c>
      <c r="D191" s="5" t="s">
        <v>2165</v>
      </c>
      <c r="E191" s="5" t="s">
        <v>2166</v>
      </c>
      <c r="F191" s="5" t="s">
        <v>2167</v>
      </c>
      <c r="G191" s="5" t="s">
        <v>1612</v>
      </c>
      <c r="H191" s="5" t="s">
        <v>2168</v>
      </c>
      <c r="J191" s="5" t="s">
        <v>2915</v>
      </c>
    </row>
    <row r="192" spans="1:10">
      <c r="A192" s="5">
        <v>191</v>
      </c>
      <c r="B192" s="5" t="s">
        <v>1431</v>
      </c>
      <c r="C192" s="5" t="s">
        <v>169</v>
      </c>
      <c r="D192" s="5" t="s">
        <v>2169</v>
      </c>
      <c r="E192" s="5" t="s">
        <v>2170</v>
      </c>
      <c r="F192" s="5" t="s">
        <v>2171</v>
      </c>
      <c r="G192" s="5" t="s">
        <v>1550</v>
      </c>
      <c r="H192" s="5" t="s">
        <v>2172</v>
      </c>
      <c r="J192" s="5" t="s">
        <v>2915</v>
      </c>
    </row>
    <row r="193" spans="1:10">
      <c r="A193" s="5">
        <v>192</v>
      </c>
      <c r="B193" s="5" t="s">
        <v>1431</v>
      </c>
      <c r="C193" s="5" t="s">
        <v>169</v>
      </c>
      <c r="D193" s="5" t="s">
        <v>2173</v>
      </c>
      <c r="E193" s="5" t="s">
        <v>2170</v>
      </c>
      <c r="F193" s="5" t="s">
        <v>2174</v>
      </c>
      <c r="G193" s="5" t="s">
        <v>1843</v>
      </c>
      <c r="J193" s="5" t="s">
        <v>2915</v>
      </c>
    </row>
    <row r="194" spans="1:10">
      <c r="A194" s="5">
        <v>193</v>
      </c>
      <c r="B194" s="5" t="s">
        <v>1431</v>
      </c>
      <c r="C194" s="5" t="s">
        <v>169</v>
      </c>
      <c r="D194" s="5" t="s">
        <v>2175</v>
      </c>
      <c r="E194" s="5" t="s">
        <v>2176</v>
      </c>
      <c r="F194" s="5" t="s">
        <v>2177</v>
      </c>
      <c r="G194" s="5" t="s">
        <v>1843</v>
      </c>
      <c r="H194" s="5" t="s">
        <v>2178</v>
      </c>
      <c r="J194" s="5" t="s">
        <v>2915</v>
      </c>
    </row>
    <row r="195" spans="1:10">
      <c r="A195" s="5">
        <v>194</v>
      </c>
      <c r="B195" s="5" t="s">
        <v>1431</v>
      </c>
      <c r="C195" s="5" t="s">
        <v>169</v>
      </c>
      <c r="D195" s="5" t="s">
        <v>2179</v>
      </c>
      <c r="E195" s="5" t="s">
        <v>2180</v>
      </c>
      <c r="F195" s="5" t="s">
        <v>2181</v>
      </c>
      <c r="G195" s="5" t="s">
        <v>2182</v>
      </c>
      <c r="H195" s="5" t="s">
        <v>2183</v>
      </c>
      <c r="J195" s="5" t="s">
        <v>2915</v>
      </c>
    </row>
    <row r="196" spans="1:10">
      <c r="A196" s="5">
        <v>195</v>
      </c>
      <c r="B196" s="5" t="s">
        <v>1431</v>
      </c>
      <c r="C196" s="5" t="s">
        <v>169</v>
      </c>
      <c r="D196" s="5" t="s">
        <v>2184</v>
      </c>
      <c r="E196" s="5" t="s">
        <v>2185</v>
      </c>
      <c r="F196" s="5" t="s">
        <v>2186</v>
      </c>
      <c r="G196" s="5" t="s">
        <v>1843</v>
      </c>
      <c r="H196" s="5" t="s">
        <v>2187</v>
      </c>
      <c r="J196" s="5" t="s">
        <v>2915</v>
      </c>
    </row>
    <row r="197" spans="1:10">
      <c r="A197" s="5">
        <v>196</v>
      </c>
      <c r="B197" s="5" t="s">
        <v>1431</v>
      </c>
      <c r="C197" s="5" t="s">
        <v>169</v>
      </c>
      <c r="D197" s="5" t="s">
        <v>2188</v>
      </c>
      <c r="E197" s="5" t="s">
        <v>2189</v>
      </c>
      <c r="F197" s="5" t="s">
        <v>2190</v>
      </c>
      <c r="G197" s="5" t="s">
        <v>1675</v>
      </c>
      <c r="J197" s="5" t="s">
        <v>2915</v>
      </c>
    </row>
    <row r="198" spans="1:10">
      <c r="A198" s="5">
        <v>197</v>
      </c>
      <c r="B198" s="5" t="s">
        <v>1431</v>
      </c>
      <c r="C198" s="5" t="s">
        <v>169</v>
      </c>
      <c r="D198" s="5" t="s">
        <v>2191</v>
      </c>
      <c r="E198" s="5" t="s">
        <v>2192</v>
      </c>
      <c r="F198" s="5" t="s">
        <v>2193</v>
      </c>
      <c r="G198" s="5" t="s">
        <v>2194</v>
      </c>
      <c r="H198" s="5" t="s">
        <v>2195</v>
      </c>
      <c r="J198" s="5" t="s">
        <v>2915</v>
      </c>
    </row>
    <row r="199" spans="1:10">
      <c r="A199" s="5">
        <v>198</v>
      </c>
      <c r="B199" s="5" t="s">
        <v>1431</v>
      </c>
      <c r="C199" s="5" t="s">
        <v>169</v>
      </c>
      <c r="D199" s="5" t="s">
        <v>2196</v>
      </c>
      <c r="E199" s="5" t="s">
        <v>2197</v>
      </c>
      <c r="F199" s="5" t="s">
        <v>2198</v>
      </c>
      <c r="G199" s="5" t="s">
        <v>1550</v>
      </c>
      <c r="H199" s="5" t="s">
        <v>2199</v>
      </c>
      <c r="J199" s="5" t="s">
        <v>2915</v>
      </c>
    </row>
    <row r="200" spans="1:10">
      <c r="A200" s="5">
        <v>199</v>
      </c>
      <c r="B200" s="5" t="s">
        <v>1431</v>
      </c>
      <c r="C200" s="5" t="s">
        <v>169</v>
      </c>
      <c r="D200" s="5" t="s">
        <v>2200</v>
      </c>
      <c r="E200" s="5" t="s">
        <v>2201</v>
      </c>
      <c r="F200" s="5" t="s">
        <v>2202</v>
      </c>
      <c r="G200" s="5" t="s">
        <v>1444</v>
      </c>
      <c r="J200" s="5" t="s">
        <v>2915</v>
      </c>
    </row>
    <row r="201" spans="1:10">
      <c r="A201" s="5">
        <v>200</v>
      </c>
      <c r="B201" s="5" t="s">
        <v>1431</v>
      </c>
      <c r="C201" s="5" t="s">
        <v>169</v>
      </c>
      <c r="D201" s="5" t="s">
        <v>2203</v>
      </c>
      <c r="E201" s="5" t="s">
        <v>2204</v>
      </c>
      <c r="F201" s="5" t="s">
        <v>2205</v>
      </c>
      <c r="G201" s="5" t="s">
        <v>1778</v>
      </c>
      <c r="H201" s="5" t="s">
        <v>2206</v>
      </c>
      <c r="J201" s="5" t="s">
        <v>2915</v>
      </c>
    </row>
    <row r="202" spans="1:10">
      <c r="A202" s="5">
        <v>201</v>
      </c>
      <c r="B202" s="5" t="s">
        <v>1431</v>
      </c>
      <c r="C202" s="5" t="s">
        <v>169</v>
      </c>
      <c r="D202" s="5" t="s">
        <v>2207</v>
      </c>
      <c r="E202" s="5" t="s">
        <v>2208</v>
      </c>
      <c r="F202" s="5" t="s">
        <v>2209</v>
      </c>
      <c r="G202" s="5" t="s">
        <v>2210</v>
      </c>
      <c r="H202" s="5" t="s">
        <v>2211</v>
      </c>
      <c r="J202" s="5" t="s">
        <v>2915</v>
      </c>
    </row>
    <row r="203" spans="1:10">
      <c r="A203" s="5">
        <v>202</v>
      </c>
      <c r="B203" s="5" t="s">
        <v>1431</v>
      </c>
      <c r="C203" s="5" t="s">
        <v>169</v>
      </c>
      <c r="D203" s="5" t="s">
        <v>2212</v>
      </c>
      <c r="E203" s="5" t="s">
        <v>2213</v>
      </c>
      <c r="F203" s="5" t="s">
        <v>2214</v>
      </c>
      <c r="G203" s="5" t="s">
        <v>1479</v>
      </c>
      <c r="H203" s="5" t="s">
        <v>2215</v>
      </c>
      <c r="J203" s="5" t="s">
        <v>2915</v>
      </c>
    </row>
    <row r="204" spans="1:10">
      <c r="A204" s="5">
        <v>203</v>
      </c>
      <c r="B204" s="5" t="s">
        <v>1431</v>
      </c>
      <c r="C204" s="5" t="s">
        <v>169</v>
      </c>
      <c r="D204" s="5" t="s">
        <v>2216</v>
      </c>
      <c r="E204" s="5" t="s">
        <v>2217</v>
      </c>
      <c r="F204" s="5" t="s">
        <v>2218</v>
      </c>
      <c r="G204" s="5" t="s">
        <v>1688</v>
      </c>
      <c r="H204" s="5" t="s">
        <v>2219</v>
      </c>
      <c r="J204" s="5" t="s">
        <v>2915</v>
      </c>
    </row>
    <row r="205" spans="1:10">
      <c r="A205" s="5">
        <v>204</v>
      </c>
      <c r="B205" s="5" t="s">
        <v>1431</v>
      </c>
      <c r="C205" s="5" t="s">
        <v>169</v>
      </c>
      <c r="D205" s="5" t="s">
        <v>2220</v>
      </c>
      <c r="E205" s="5" t="s">
        <v>2221</v>
      </c>
      <c r="F205" s="5" t="s">
        <v>2222</v>
      </c>
      <c r="G205" s="5" t="s">
        <v>2223</v>
      </c>
      <c r="J205" s="5" t="s">
        <v>2915</v>
      </c>
    </row>
    <row r="206" spans="1:10">
      <c r="A206" s="5">
        <v>205</v>
      </c>
      <c r="B206" s="5" t="s">
        <v>1431</v>
      </c>
      <c r="C206" s="5" t="s">
        <v>169</v>
      </c>
      <c r="D206" s="5" t="s">
        <v>2224</v>
      </c>
      <c r="E206" s="5" t="s">
        <v>2225</v>
      </c>
      <c r="F206" s="5" t="s">
        <v>2226</v>
      </c>
      <c r="G206" s="5" t="s">
        <v>1444</v>
      </c>
      <c r="J206" s="5" t="s">
        <v>2915</v>
      </c>
    </row>
    <row r="207" spans="1:10">
      <c r="A207" s="5">
        <v>206</v>
      </c>
      <c r="B207" s="5" t="s">
        <v>1431</v>
      </c>
      <c r="C207" s="5" t="s">
        <v>169</v>
      </c>
      <c r="D207" s="5" t="s">
        <v>2227</v>
      </c>
      <c r="E207" s="5" t="s">
        <v>2228</v>
      </c>
      <c r="F207" s="5" t="s">
        <v>2229</v>
      </c>
      <c r="G207" s="5" t="s">
        <v>1838</v>
      </c>
      <c r="H207" s="5" t="s">
        <v>2230</v>
      </c>
      <c r="J207" s="5" t="s">
        <v>2915</v>
      </c>
    </row>
    <row r="208" spans="1:10">
      <c r="A208" s="5">
        <v>207</v>
      </c>
      <c r="B208" s="5" t="s">
        <v>1431</v>
      </c>
      <c r="C208" s="5" t="s">
        <v>169</v>
      </c>
      <c r="D208" s="5" t="s">
        <v>2231</v>
      </c>
      <c r="E208" s="5" t="s">
        <v>2232</v>
      </c>
      <c r="F208" s="5" t="s">
        <v>2233</v>
      </c>
      <c r="G208" s="5" t="s">
        <v>1448</v>
      </c>
      <c r="J208" s="5" t="s">
        <v>2915</v>
      </c>
    </row>
    <row r="209" spans="1:10">
      <c r="A209" s="5">
        <v>208</v>
      </c>
      <c r="B209" s="5" t="s">
        <v>1431</v>
      </c>
      <c r="C209" s="5" t="s">
        <v>169</v>
      </c>
      <c r="D209" s="5" t="s">
        <v>2234</v>
      </c>
      <c r="E209" s="5" t="s">
        <v>2235</v>
      </c>
      <c r="F209" s="5" t="s">
        <v>2236</v>
      </c>
      <c r="G209" s="5" t="s">
        <v>1561</v>
      </c>
      <c r="H209" s="5" t="s">
        <v>2157</v>
      </c>
      <c r="J209" s="5" t="s">
        <v>2915</v>
      </c>
    </row>
    <row r="210" spans="1:10">
      <c r="A210" s="5">
        <v>209</v>
      </c>
      <c r="B210" s="5" t="s">
        <v>1431</v>
      </c>
      <c r="C210" s="5" t="s">
        <v>169</v>
      </c>
      <c r="D210" s="5" t="s">
        <v>2237</v>
      </c>
      <c r="E210" s="5" t="s">
        <v>2238</v>
      </c>
      <c r="F210" s="5" t="s">
        <v>2239</v>
      </c>
      <c r="G210" s="5" t="s">
        <v>2240</v>
      </c>
      <c r="J210" s="5" t="s">
        <v>2915</v>
      </c>
    </row>
    <row r="211" spans="1:10">
      <c r="A211" s="5">
        <v>210</v>
      </c>
      <c r="B211" s="5" t="s">
        <v>1431</v>
      </c>
      <c r="C211" s="5" t="s">
        <v>169</v>
      </c>
      <c r="D211" s="5" t="s">
        <v>2241</v>
      </c>
      <c r="E211" s="5" t="s">
        <v>2242</v>
      </c>
      <c r="F211" s="5" t="s">
        <v>2243</v>
      </c>
      <c r="G211" s="5" t="s">
        <v>1470</v>
      </c>
      <c r="J211" s="5" t="s">
        <v>2915</v>
      </c>
    </row>
    <row r="212" spans="1:10">
      <c r="A212" s="5">
        <v>211</v>
      </c>
      <c r="B212" s="5" t="s">
        <v>1431</v>
      </c>
      <c r="C212" s="5" t="s">
        <v>169</v>
      </c>
      <c r="D212" s="5" t="s">
        <v>2244</v>
      </c>
      <c r="E212" s="5" t="s">
        <v>2245</v>
      </c>
      <c r="F212" s="5" t="s">
        <v>2246</v>
      </c>
      <c r="G212" s="5" t="s">
        <v>1479</v>
      </c>
      <c r="H212" s="5" t="s">
        <v>2247</v>
      </c>
      <c r="J212" s="5" t="s">
        <v>2915</v>
      </c>
    </row>
    <row r="213" spans="1:10">
      <c r="A213" s="5">
        <v>212</v>
      </c>
      <c r="B213" s="5" t="s">
        <v>1431</v>
      </c>
      <c r="C213" s="5" t="s">
        <v>169</v>
      </c>
      <c r="D213" s="5" t="s">
        <v>2248</v>
      </c>
      <c r="E213" s="5" t="s">
        <v>2249</v>
      </c>
      <c r="F213" s="5" t="s">
        <v>2250</v>
      </c>
      <c r="G213" s="5" t="s">
        <v>1448</v>
      </c>
      <c r="H213" s="5" t="s">
        <v>2251</v>
      </c>
      <c r="J213" s="5" t="s">
        <v>2915</v>
      </c>
    </row>
    <row r="214" spans="1:10">
      <c r="A214" s="5">
        <v>213</v>
      </c>
      <c r="B214" s="5" t="s">
        <v>1431</v>
      </c>
      <c r="C214" s="5" t="s">
        <v>169</v>
      </c>
      <c r="D214" s="5" t="s">
        <v>2252</v>
      </c>
      <c r="E214" s="5" t="s">
        <v>2253</v>
      </c>
      <c r="F214" s="5" t="s">
        <v>2254</v>
      </c>
      <c r="G214" s="5" t="s">
        <v>1607</v>
      </c>
      <c r="H214" s="5" t="s">
        <v>2255</v>
      </c>
      <c r="J214" s="5" t="s">
        <v>2915</v>
      </c>
    </row>
    <row r="215" spans="1:10">
      <c r="A215" s="5">
        <v>214</v>
      </c>
      <c r="B215" s="5" t="s">
        <v>1431</v>
      </c>
      <c r="C215" s="5" t="s">
        <v>169</v>
      </c>
      <c r="D215" s="5" t="s">
        <v>2256</v>
      </c>
      <c r="E215" s="5" t="s">
        <v>2257</v>
      </c>
      <c r="F215" s="5" t="s">
        <v>2258</v>
      </c>
      <c r="G215" s="5" t="s">
        <v>1457</v>
      </c>
      <c r="H215" s="5" t="s">
        <v>2259</v>
      </c>
      <c r="J215" s="5" t="s">
        <v>2915</v>
      </c>
    </row>
    <row r="216" spans="1:10">
      <c r="A216" s="5">
        <v>215</v>
      </c>
      <c r="B216" s="5" t="s">
        <v>1431</v>
      </c>
      <c r="C216" s="5" t="s">
        <v>169</v>
      </c>
      <c r="D216" s="5" t="s">
        <v>2260</v>
      </c>
      <c r="E216" s="5" t="s">
        <v>2261</v>
      </c>
      <c r="F216" s="5" t="s">
        <v>2262</v>
      </c>
      <c r="G216" s="5" t="s">
        <v>1444</v>
      </c>
      <c r="H216" s="5" t="s">
        <v>2263</v>
      </c>
      <c r="J216" s="5" t="s">
        <v>2915</v>
      </c>
    </row>
    <row r="217" spans="1:10">
      <c r="A217" s="5">
        <v>216</v>
      </c>
      <c r="B217" s="5" t="s">
        <v>1431</v>
      </c>
      <c r="C217" s="5" t="s">
        <v>169</v>
      </c>
      <c r="D217" s="5" t="s">
        <v>2264</v>
      </c>
      <c r="E217" s="5" t="s">
        <v>2265</v>
      </c>
      <c r="F217" s="5" t="s">
        <v>2266</v>
      </c>
      <c r="G217" s="5" t="s">
        <v>1537</v>
      </c>
      <c r="J217" s="5" t="s">
        <v>2915</v>
      </c>
    </row>
    <row r="218" spans="1:10">
      <c r="A218" s="5">
        <v>217</v>
      </c>
      <c r="B218" s="5" t="s">
        <v>1431</v>
      </c>
      <c r="C218" s="5" t="s">
        <v>169</v>
      </c>
      <c r="D218" s="5" t="s">
        <v>2267</v>
      </c>
      <c r="E218" s="5" t="s">
        <v>2268</v>
      </c>
      <c r="F218" s="5" t="s">
        <v>2269</v>
      </c>
      <c r="G218" s="5" t="s">
        <v>1643</v>
      </c>
      <c r="J218" s="5" t="s">
        <v>2915</v>
      </c>
    </row>
    <row r="219" spans="1:10">
      <c r="A219" s="5">
        <v>218</v>
      </c>
      <c r="B219" s="5" t="s">
        <v>1431</v>
      </c>
      <c r="C219" s="5" t="s">
        <v>169</v>
      </c>
      <c r="D219" s="5" t="s">
        <v>2270</v>
      </c>
      <c r="E219" s="5" t="s">
        <v>2271</v>
      </c>
      <c r="F219" s="5" t="s">
        <v>2272</v>
      </c>
      <c r="G219" s="5" t="s">
        <v>1537</v>
      </c>
      <c r="J219" s="5" t="s">
        <v>2915</v>
      </c>
    </row>
    <row r="220" spans="1:10">
      <c r="A220" s="5">
        <v>219</v>
      </c>
      <c r="B220" s="5" t="s">
        <v>1431</v>
      </c>
      <c r="C220" s="5" t="s">
        <v>169</v>
      </c>
      <c r="D220" s="5" t="s">
        <v>2273</v>
      </c>
      <c r="E220" s="5" t="s">
        <v>2274</v>
      </c>
      <c r="F220" s="5" t="s">
        <v>2275</v>
      </c>
      <c r="G220" s="5" t="s">
        <v>1453</v>
      </c>
      <c r="H220" s="5" t="s">
        <v>2276</v>
      </c>
      <c r="J220" s="5" t="s">
        <v>2915</v>
      </c>
    </row>
    <row r="221" spans="1:10">
      <c r="A221" s="5">
        <v>220</v>
      </c>
      <c r="B221" s="5" t="s">
        <v>1431</v>
      </c>
      <c r="C221" s="5" t="s">
        <v>169</v>
      </c>
      <c r="D221" s="5" t="s">
        <v>2277</v>
      </c>
      <c r="E221" s="5" t="s">
        <v>2278</v>
      </c>
      <c r="F221" s="5" t="s">
        <v>2279</v>
      </c>
      <c r="G221" s="5" t="s">
        <v>1537</v>
      </c>
      <c r="H221" s="5" t="s">
        <v>2280</v>
      </c>
      <c r="J221" s="5" t="s">
        <v>2915</v>
      </c>
    </row>
    <row r="222" spans="1:10">
      <c r="A222" s="5">
        <v>221</v>
      </c>
      <c r="B222" s="5" t="s">
        <v>1431</v>
      </c>
      <c r="C222" s="5" t="s">
        <v>169</v>
      </c>
      <c r="D222" s="5" t="s">
        <v>2281</v>
      </c>
      <c r="E222" s="5" t="s">
        <v>2282</v>
      </c>
      <c r="F222" s="5" t="s">
        <v>2283</v>
      </c>
      <c r="G222" s="5" t="s">
        <v>1561</v>
      </c>
      <c r="H222" s="5" t="s">
        <v>2157</v>
      </c>
      <c r="J222" s="5" t="s">
        <v>2915</v>
      </c>
    </row>
    <row r="223" spans="1:10">
      <c r="A223" s="5">
        <v>222</v>
      </c>
      <c r="B223" s="5" t="s">
        <v>1431</v>
      </c>
      <c r="C223" s="5" t="s">
        <v>169</v>
      </c>
      <c r="D223" s="5" t="s">
        <v>2284</v>
      </c>
      <c r="E223" s="5" t="s">
        <v>2285</v>
      </c>
      <c r="F223" s="5" t="s">
        <v>2286</v>
      </c>
      <c r="G223" s="5" t="s">
        <v>1444</v>
      </c>
      <c r="H223" s="5" t="s">
        <v>2287</v>
      </c>
      <c r="J223" s="5" t="s">
        <v>2915</v>
      </c>
    </row>
    <row r="224" spans="1:10">
      <c r="A224" s="5">
        <v>223</v>
      </c>
      <c r="B224" s="5" t="s">
        <v>1431</v>
      </c>
      <c r="C224" s="5" t="s">
        <v>169</v>
      </c>
      <c r="D224" s="5" t="s">
        <v>2288</v>
      </c>
      <c r="E224" s="5" t="s">
        <v>2289</v>
      </c>
      <c r="F224" s="5" t="s">
        <v>2290</v>
      </c>
      <c r="G224" s="5" t="s">
        <v>1444</v>
      </c>
      <c r="H224" s="5" t="s">
        <v>2291</v>
      </c>
      <c r="J224" s="5" t="s">
        <v>2915</v>
      </c>
    </row>
    <row r="225" spans="1:10">
      <c r="A225" s="5">
        <v>224</v>
      </c>
      <c r="B225" s="5" t="s">
        <v>1431</v>
      </c>
      <c r="C225" s="5" t="s">
        <v>169</v>
      </c>
      <c r="D225" s="5" t="s">
        <v>2292</v>
      </c>
      <c r="E225" s="5" t="s">
        <v>2293</v>
      </c>
      <c r="F225" s="5" t="s">
        <v>2294</v>
      </c>
      <c r="G225" s="5" t="s">
        <v>1561</v>
      </c>
      <c r="H225" s="5" t="s">
        <v>2157</v>
      </c>
      <c r="J225" s="5" t="s">
        <v>2915</v>
      </c>
    </row>
    <row r="226" spans="1:10">
      <c r="A226" s="5">
        <v>225</v>
      </c>
      <c r="B226" s="5" t="s">
        <v>1431</v>
      </c>
      <c r="C226" s="5" t="s">
        <v>169</v>
      </c>
      <c r="D226" s="5" t="s">
        <v>2295</v>
      </c>
      <c r="E226" s="5" t="s">
        <v>2296</v>
      </c>
      <c r="F226" s="5" t="s">
        <v>2297</v>
      </c>
      <c r="G226" s="5" t="s">
        <v>1462</v>
      </c>
      <c r="H226" s="5" t="s">
        <v>2298</v>
      </c>
      <c r="J226" s="5" t="s">
        <v>2915</v>
      </c>
    </row>
    <row r="227" spans="1:10">
      <c r="A227" s="5">
        <v>226</v>
      </c>
      <c r="B227" s="5" t="s">
        <v>1431</v>
      </c>
      <c r="C227" s="5" t="s">
        <v>169</v>
      </c>
      <c r="D227" s="5" t="s">
        <v>2299</v>
      </c>
      <c r="E227" s="5" t="s">
        <v>2300</v>
      </c>
      <c r="F227" s="5" t="s">
        <v>2301</v>
      </c>
      <c r="G227" s="5" t="s">
        <v>2210</v>
      </c>
      <c r="J227" s="5" t="s">
        <v>2915</v>
      </c>
    </row>
    <row r="228" spans="1:10">
      <c r="A228" s="5">
        <v>227</v>
      </c>
      <c r="B228" s="5" t="s">
        <v>1431</v>
      </c>
      <c r="C228" s="5" t="s">
        <v>169</v>
      </c>
      <c r="D228" s="5" t="s">
        <v>2302</v>
      </c>
      <c r="E228" s="5" t="s">
        <v>2303</v>
      </c>
      <c r="F228" s="5" t="s">
        <v>2304</v>
      </c>
      <c r="G228" s="5" t="s">
        <v>1561</v>
      </c>
      <c r="H228" s="5" t="s">
        <v>2157</v>
      </c>
      <c r="J228" s="5" t="s">
        <v>2915</v>
      </c>
    </row>
    <row r="229" spans="1:10">
      <c r="A229" s="5">
        <v>228</v>
      </c>
      <c r="B229" s="5" t="s">
        <v>1431</v>
      </c>
      <c r="C229" s="5" t="s">
        <v>169</v>
      </c>
      <c r="D229" s="5" t="s">
        <v>2305</v>
      </c>
      <c r="E229" s="5" t="s">
        <v>2306</v>
      </c>
      <c r="F229" s="5" t="s">
        <v>2307</v>
      </c>
      <c r="G229" s="5" t="s">
        <v>2308</v>
      </c>
      <c r="H229" s="5" t="s">
        <v>2309</v>
      </c>
      <c r="J229" s="5" t="s">
        <v>2915</v>
      </c>
    </row>
    <row r="230" spans="1:10">
      <c r="A230" s="5">
        <v>229</v>
      </c>
      <c r="B230" s="5" t="s">
        <v>1431</v>
      </c>
      <c r="C230" s="5" t="s">
        <v>169</v>
      </c>
      <c r="D230" s="5" t="s">
        <v>2969</v>
      </c>
      <c r="E230" s="5" t="s">
        <v>2970</v>
      </c>
      <c r="F230" s="5" t="s">
        <v>2971</v>
      </c>
      <c r="G230" s="5" t="s">
        <v>1453</v>
      </c>
      <c r="H230" s="5" t="s">
        <v>2972</v>
      </c>
      <c r="J230" s="5" t="s">
        <v>2915</v>
      </c>
    </row>
    <row r="231" spans="1:10">
      <c r="A231" s="5">
        <v>230</v>
      </c>
      <c r="B231" s="5" t="s">
        <v>1431</v>
      </c>
      <c r="C231" s="5" t="s">
        <v>169</v>
      </c>
      <c r="D231" s="5" t="s">
        <v>2310</v>
      </c>
      <c r="E231" s="5" t="s">
        <v>2311</v>
      </c>
      <c r="F231" s="5" t="s">
        <v>2312</v>
      </c>
      <c r="G231" s="5" t="s">
        <v>1448</v>
      </c>
      <c r="H231" s="5" t="s">
        <v>2313</v>
      </c>
      <c r="J231" s="5" t="s">
        <v>2915</v>
      </c>
    </row>
    <row r="232" spans="1:10">
      <c r="A232" s="5">
        <v>231</v>
      </c>
      <c r="B232" s="5" t="s">
        <v>1431</v>
      </c>
      <c r="C232" s="5" t="s">
        <v>169</v>
      </c>
      <c r="D232" s="5" t="s">
        <v>2314</v>
      </c>
      <c r="E232" s="5" t="s">
        <v>2315</v>
      </c>
      <c r="F232" s="5" t="s">
        <v>2316</v>
      </c>
      <c r="G232" s="5" t="s">
        <v>1579</v>
      </c>
      <c r="H232" s="5" t="s">
        <v>2317</v>
      </c>
      <c r="I232" s="5" t="s">
        <v>2968</v>
      </c>
      <c r="J232" s="5" t="s">
        <v>2915</v>
      </c>
    </row>
    <row r="233" spans="1:10">
      <c r="A233" s="5">
        <v>232</v>
      </c>
      <c r="B233" s="5" t="s">
        <v>1431</v>
      </c>
      <c r="C233" s="5" t="s">
        <v>169</v>
      </c>
      <c r="D233" s="5" t="s">
        <v>2318</v>
      </c>
      <c r="E233" s="5" t="s">
        <v>2319</v>
      </c>
      <c r="F233" s="5" t="s">
        <v>2320</v>
      </c>
      <c r="G233" s="5" t="s">
        <v>1561</v>
      </c>
      <c r="J233" s="5" t="s">
        <v>2915</v>
      </c>
    </row>
    <row r="234" spans="1:10">
      <c r="A234" s="5">
        <v>233</v>
      </c>
      <c r="B234" s="5" t="s">
        <v>1431</v>
      </c>
      <c r="C234" s="5" t="s">
        <v>169</v>
      </c>
      <c r="D234" s="5" t="s">
        <v>2321</v>
      </c>
      <c r="E234" s="5" t="s">
        <v>2322</v>
      </c>
      <c r="F234" s="5" t="s">
        <v>2323</v>
      </c>
      <c r="G234" s="5" t="s">
        <v>1612</v>
      </c>
      <c r="H234" s="5" t="s">
        <v>2324</v>
      </c>
      <c r="J234" s="5" t="s">
        <v>2915</v>
      </c>
    </row>
    <row r="235" spans="1:10">
      <c r="A235" s="5">
        <v>234</v>
      </c>
      <c r="B235" s="5" t="s">
        <v>1431</v>
      </c>
      <c r="C235" s="5" t="s">
        <v>169</v>
      </c>
      <c r="D235" s="5" t="s">
        <v>2325</v>
      </c>
      <c r="E235" s="5" t="s">
        <v>2326</v>
      </c>
      <c r="F235" s="5" t="s">
        <v>2327</v>
      </c>
      <c r="G235" s="5" t="s">
        <v>1607</v>
      </c>
      <c r="H235" s="5" t="s">
        <v>2328</v>
      </c>
      <c r="J235" s="5" t="s">
        <v>2915</v>
      </c>
    </row>
    <row r="236" spans="1:10">
      <c r="A236" s="5">
        <v>235</v>
      </c>
      <c r="B236" s="5" t="s">
        <v>1431</v>
      </c>
      <c r="C236" s="5" t="s">
        <v>169</v>
      </c>
      <c r="D236" s="5" t="s">
        <v>2329</v>
      </c>
      <c r="E236" s="5" t="s">
        <v>2330</v>
      </c>
      <c r="F236" s="5" t="s">
        <v>2331</v>
      </c>
      <c r="G236" s="5" t="s">
        <v>1561</v>
      </c>
      <c r="H236" s="5" t="s">
        <v>2157</v>
      </c>
      <c r="J236" s="5" t="s">
        <v>2915</v>
      </c>
    </row>
    <row r="237" spans="1:10">
      <c r="A237" s="5">
        <v>236</v>
      </c>
      <c r="B237" s="5" t="s">
        <v>1431</v>
      </c>
      <c r="C237" s="5" t="s">
        <v>169</v>
      </c>
      <c r="D237" s="5" t="s">
        <v>2332</v>
      </c>
      <c r="E237" s="5" t="s">
        <v>2333</v>
      </c>
      <c r="F237" s="5" t="s">
        <v>2334</v>
      </c>
      <c r="G237" s="5" t="s">
        <v>1439</v>
      </c>
      <c r="H237" s="5" t="s">
        <v>2335</v>
      </c>
      <c r="J237" s="5" t="s">
        <v>2915</v>
      </c>
    </row>
    <row r="238" spans="1:10">
      <c r="A238" s="5">
        <v>237</v>
      </c>
      <c r="B238" s="5" t="s">
        <v>1431</v>
      </c>
      <c r="C238" s="5" t="s">
        <v>169</v>
      </c>
      <c r="D238" s="5" t="s">
        <v>2336</v>
      </c>
      <c r="E238" s="5" t="s">
        <v>2337</v>
      </c>
      <c r="F238" s="5" t="s">
        <v>2338</v>
      </c>
      <c r="G238" s="5" t="s">
        <v>1643</v>
      </c>
      <c r="H238" s="5" t="s">
        <v>2339</v>
      </c>
      <c r="J238" s="5" t="s">
        <v>2915</v>
      </c>
    </row>
    <row r="239" spans="1:10">
      <c r="A239" s="5">
        <v>238</v>
      </c>
      <c r="B239" s="5" t="s">
        <v>1431</v>
      </c>
      <c r="C239" s="5" t="s">
        <v>169</v>
      </c>
      <c r="D239" s="5" t="s">
        <v>2340</v>
      </c>
      <c r="E239" s="5" t="s">
        <v>2341</v>
      </c>
      <c r="F239" s="5" t="s">
        <v>2342</v>
      </c>
      <c r="G239" s="5" t="s">
        <v>1550</v>
      </c>
      <c r="J239" s="5" t="s">
        <v>2915</v>
      </c>
    </row>
    <row r="240" spans="1:10">
      <c r="A240" s="5">
        <v>239</v>
      </c>
      <c r="B240" s="5" t="s">
        <v>1431</v>
      </c>
      <c r="C240" s="5" t="s">
        <v>169</v>
      </c>
      <c r="D240" s="5" t="s">
        <v>2343</v>
      </c>
      <c r="E240" s="5" t="s">
        <v>2344</v>
      </c>
      <c r="F240" s="5" t="s">
        <v>2345</v>
      </c>
      <c r="G240" s="5" t="s">
        <v>1453</v>
      </c>
      <c r="H240" s="5" t="s">
        <v>2346</v>
      </c>
      <c r="J240" s="5" t="s">
        <v>2915</v>
      </c>
    </row>
    <row r="241" spans="1:10">
      <c r="A241" s="5">
        <v>240</v>
      </c>
      <c r="B241" s="5" t="s">
        <v>1431</v>
      </c>
      <c r="C241" s="5" t="s">
        <v>169</v>
      </c>
      <c r="D241" s="5" t="s">
        <v>2347</v>
      </c>
      <c r="E241" s="5" t="s">
        <v>2348</v>
      </c>
      <c r="F241" s="5" t="s">
        <v>2349</v>
      </c>
      <c r="G241" s="5" t="s">
        <v>1680</v>
      </c>
      <c r="J241" s="5" t="s">
        <v>2915</v>
      </c>
    </row>
    <row r="242" spans="1:10">
      <c r="A242" s="5">
        <v>241</v>
      </c>
      <c r="B242" s="5" t="s">
        <v>1431</v>
      </c>
      <c r="C242" s="5" t="s">
        <v>169</v>
      </c>
      <c r="D242" s="5" t="s">
        <v>2350</v>
      </c>
      <c r="E242" s="5" t="s">
        <v>2351</v>
      </c>
      <c r="F242" s="5" t="s">
        <v>2352</v>
      </c>
      <c r="G242" s="5" t="s">
        <v>1778</v>
      </c>
      <c r="H242" s="5" t="s">
        <v>2353</v>
      </c>
      <c r="J242" s="5" t="s">
        <v>2915</v>
      </c>
    </row>
    <row r="243" spans="1:10">
      <c r="A243" s="5">
        <v>242</v>
      </c>
      <c r="B243" s="5" t="s">
        <v>1431</v>
      </c>
      <c r="C243" s="5" t="s">
        <v>169</v>
      </c>
      <c r="D243" s="5" t="s">
        <v>2354</v>
      </c>
      <c r="E243" s="5" t="s">
        <v>2355</v>
      </c>
      <c r="F243" s="5" t="s">
        <v>2356</v>
      </c>
      <c r="G243" s="5" t="s">
        <v>1457</v>
      </c>
      <c r="J243" s="5" t="s">
        <v>2915</v>
      </c>
    </row>
    <row r="244" spans="1:10">
      <c r="A244" s="5">
        <v>243</v>
      </c>
      <c r="B244" s="5" t="s">
        <v>1431</v>
      </c>
      <c r="C244" s="5" t="s">
        <v>169</v>
      </c>
      <c r="D244" s="5" t="s">
        <v>2357</v>
      </c>
      <c r="E244" s="5" t="s">
        <v>2358</v>
      </c>
      <c r="F244" s="5" t="s">
        <v>2359</v>
      </c>
      <c r="G244" s="5" t="s">
        <v>1675</v>
      </c>
      <c r="H244" s="5" t="s">
        <v>2360</v>
      </c>
      <c r="J244" s="5" t="s">
        <v>2915</v>
      </c>
    </row>
    <row r="245" spans="1:10">
      <c r="A245" s="5">
        <v>244</v>
      </c>
      <c r="B245" s="5" t="s">
        <v>1431</v>
      </c>
      <c r="C245" s="5" t="s">
        <v>169</v>
      </c>
      <c r="D245" s="5" t="s">
        <v>2361</v>
      </c>
      <c r="E245" s="5" t="s">
        <v>2362</v>
      </c>
      <c r="F245" s="5" t="s">
        <v>2363</v>
      </c>
      <c r="G245" s="5" t="s">
        <v>1448</v>
      </c>
      <c r="J245" s="5" t="s">
        <v>2915</v>
      </c>
    </row>
    <row r="246" spans="1:10">
      <c r="A246" s="5">
        <v>245</v>
      </c>
      <c r="B246" s="5" t="s">
        <v>1431</v>
      </c>
      <c r="C246" s="5" t="s">
        <v>169</v>
      </c>
      <c r="D246" s="5" t="s">
        <v>2364</v>
      </c>
      <c r="E246" s="5" t="s">
        <v>2365</v>
      </c>
      <c r="F246" s="5" t="s">
        <v>2366</v>
      </c>
      <c r="G246" s="5" t="s">
        <v>1453</v>
      </c>
      <c r="J246" s="5" t="s">
        <v>2915</v>
      </c>
    </row>
    <row r="247" spans="1:10">
      <c r="A247" s="5">
        <v>246</v>
      </c>
      <c r="B247" s="5" t="s">
        <v>1431</v>
      </c>
      <c r="C247" s="5" t="s">
        <v>169</v>
      </c>
      <c r="D247" s="5" t="s">
        <v>2367</v>
      </c>
      <c r="E247" s="5" t="s">
        <v>2368</v>
      </c>
      <c r="F247" s="5" t="s">
        <v>2369</v>
      </c>
      <c r="G247" s="5" t="s">
        <v>1550</v>
      </c>
      <c r="J247" s="5" t="s">
        <v>2915</v>
      </c>
    </row>
    <row r="248" spans="1:10">
      <c r="A248" s="5">
        <v>247</v>
      </c>
      <c r="B248" s="5" t="s">
        <v>1431</v>
      </c>
      <c r="C248" s="5" t="s">
        <v>169</v>
      </c>
      <c r="D248" s="5" t="s">
        <v>2370</v>
      </c>
      <c r="E248" s="5" t="s">
        <v>2371</v>
      </c>
      <c r="F248" s="5" t="s">
        <v>2372</v>
      </c>
      <c r="G248" s="5" t="s">
        <v>1753</v>
      </c>
      <c r="H248" s="5" t="s">
        <v>2099</v>
      </c>
      <c r="J248" s="5" t="s">
        <v>2915</v>
      </c>
    </row>
    <row r="249" spans="1:10">
      <c r="A249" s="5">
        <v>248</v>
      </c>
      <c r="B249" s="5" t="s">
        <v>1431</v>
      </c>
      <c r="C249" s="5" t="s">
        <v>169</v>
      </c>
      <c r="D249" s="5" t="s">
        <v>2373</v>
      </c>
      <c r="E249" s="5" t="s">
        <v>2374</v>
      </c>
      <c r="F249" s="5" t="s">
        <v>2375</v>
      </c>
      <c r="G249" s="5" t="s">
        <v>1439</v>
      </c>
      <c r="H249" s="5" t="s">
        <v>2376</v>
      </c>
      <c r="J249" s="5" t="s">
        <v>2915</v>
      </c>
    </row>
    <row r="250" spans="1:10">
      <c r="A250" s="5">
        <v>249</v>
      </c>
      <c r="B250" s="5" t="s">
        <v>1431</v>
      </c>
      <c r="C250" s="5" t="s">
        <v>169</v>
      </c>
      <c r="D250" s="5" t="s">
        <v>2377</v>
      </c>
      <c r="E250" s="5" t="s">
        <v>2378</v>
      </c>
      <c r="F250" s="5" t="s">
        <v>2379</v>
      </c>
      <c r="G250" s="5" t="s">
        <v>1607</v>
      </c>
      <c r="H250" s="5" t="s">
        <v>2380</v>
      </c>
      <c r="J250" s="5" t="s">
        <v>2915</v>
      </c>
    </row>
    <row r="251" spans="1:10">
      <c r="A251" s="5">
        <v>250</v>
      </c>
      <c r="B251" s="5" t="s">
        <v>1431</v>
      </c>
      <c r="C251" s="5" t="s">
        <v>169</v>
      </c>
      <c r="D251" s="5" t="s">
        <v>2381</v>
      </c>
      <c r="E251" s="5" t="s">
        <v>2382</v>
      </c>
      <c r="F251" s="5" t="s">
        <v>2383</v>
      </c>
      <c r="G251" s="5" t="s">
        <v>1725</v>
      </c>
      <c r="J251" s="5" t="s">
        <v>2915</v>
      </c>
    </row>
    <row r="252" spans="1:10">
      <c r="A252" s="5">
        <v>251</v>
      </c>
      <c r="B252" s="5" t="s">
        <v>1431</v>
      </c>
      <c r="C252" s="5" t="s">
        <v>169</v>
      </c>
      <c r="D252" s="5" t="s">
        <v>2384</v>
      </c>
      <c r="E252" s="5" t="s">
        <v>2385</v>
      </c>
      <c r="F252" s="5" t="s">
        <v>2386</v>
      </c>
      <c r="G252" s="5" t="s">
        <v>1448</v>
      </c>
      <c r="H252" s="5" t="s">
        <v>2387</v>
      </c>
      <c r="J252" s="5" t="s">
        <v>2915</v>
      </c>
    </row>
    <row r="253" spans="1:10">
      <c r="A253" s="5">
        <v>252</v>
      </c>
      <c r="B253" s="5" t="s">
        <v>1431</v>
      </c>
      <c r="C253" s="5" t="s">
        <v>169</v>
      </c>
      <c r="D253" s="5" t="s">
        <v>2388</v>
      </c>
      <c r="E253" s="5" t="s">
        <v>2389</v>
      </c>
      <c r="F253" s="5" t="s">
        <v>2390</v>
      </c>
      <c r="G253" s="5" t="s">
        <v>1453</v>
      </c>
      <c r="H253" s="5" t="s">
        <v>2391</v>
      </c>
      <c r="J253" s="5" t="s">
        <v>2915</v>
      </c>
    </row>
    <row r="254" spans="1:10">
      <c r="A254" s="5">
        <v>253</v>
      </c>
      <c r="B254" s="5" t="s">
        <v>1431</v>
      </c>
      <c r="C254" s="5" t="s">
        <v>169</v>
      </c>
      <c r="D254" s="5" t="s">
        <v>2392</v>
      </c>
      <c r="E254" s="5" t="s">
        <v>2393</v>
      </c>
      <c r="F254" s="5" t="s">
        <v>2394</v>
      </c>
      <c r="G254" s="5" t="s">
        <v>1542</v>
      </c>
      <c r="H254" s="5" t="s">
        <v>2395</v>
      </c>
      <c r="J254" s="5" t="s">
        <v>2915</v>
      </c>
    </row>
    <row r="255" spans="1:10">
      <c r="A255" s="5">
        <v>254</v>
      </c>
      <c r="B255" s="5" t="s">
        <v>1431</v>
      </c>
      <c r="C255" s="5" t="s">
        <v>169</v>
      </c>
      <c r="D255" s="5" t="s">
        <v>2396</v>
      </c>
      <c r="E255" s="5" t="s">
        <v>2397</v>
      </c>
      <c r="F255" s="5" t="s">
        <v>2398</v>
      </c>
      <c r="G255" s="5" t="s">
        <v>1462</v>
      </c>
      <c r="J255" s="5" t="s">
        <v>2915</v>
      </c>
    </row>
    <row r="256" spans="1:10">
      <c r="A256" s="5">
        <v>255</v>
      </c>
      <c r="B256" s="5" t="s">
        <v>1431</v>
      </c>
      <c r="C256" s="5" t="s">
        <v>169</v>
      </c>
      <c r="D256" s="5" t="s">
        <v>2399</v>
      </c>
      <c r="E256" s="5" t="s">
        <v>2400</v>
      </c>
      <c r="F256" s="5" t="s">
        <v>2401</v>
      </c>
      <c r="G256" s="5" t="s">
        <v>1453</v>
      </c>
      <c r="H256" s="5" t="s">
        <v>2402</v>
      </c>
      <c r="J256" s="5" t="s">
        <v>2915</v>
      </c>
    </row>
    <row r="257" spans="1:10">
      <c r="A257" s="5">
        <v>256</v>
      </c>
      <c r="B257" s="5" t="s">
        <v>1431</v>
      </c>
      <c r="C257" s="5" t="s">
        <v>169</v>
      </c>
      <c r="D257" s="5" t="s">
        <v>2403</v>
      </c>
      <c r="E257" s="5" t="s">
        <v>2400</v>
      </c>
      <c r="F257" s="5" t="s">
        <v>2404</v>
      </c>
      <c r="G257" s="5" t="s">
        <v>1444</v>
      </c>
      <c r="H257" s="5" t="s">
        <v>2405</v>
      </c>
      <c r="J257" s="5" t="s">
        <v>2915</v>
      </c>
    </row>
    <row r="258" spans="1:10">
      <c r="A258" s="5">
        <v>257</v>
      </c>
      <c r="B258" s="5" t="s">
        <v>1431</v>
      </c>
      <c r="C258" s="5" t="s">
        <v>169</v>
      </c>
      <c r="D258" s="5" t="s">
        <v>2406</v>
      </c>
      <c r="E258" s="5" t="s">
        <v>2407</v>
      </c>
      <c r="F258" s="5" t="s">
        <v>2408</v>
      </c>
      <c r="G258" s="5" t="s">
        <v>1453</v>
      </c>
      <c r="J258" s="5" t="s">
        <v>2915</v>
      </c>
    </row>
    <row r="259" spans="1:10">
      <c r="A259" s="5">
        <v>258</v>
      </c>
      <c r="B259" s="5" t="s">
        <v>1431</v>
      </c>
      <c r="C259" s="5" t="s">
        <v>169</v>
      </c>
      <c r="D259" s="5" t="s">
        <v>2409</v>
      </c>
      <c r="E259" s="5" t="s">
        <v>2410</v>
      </c>
      <c r="F259" s="5" t="s">
        <v>2411</v>
      </c>
      <c r="G259" s="5" t="s">
        <v>1453</v>
      </c>
      <c r="J259" s="5" t="s">
        <v>2915</v>
      </c>
    </row>
    <row r="260" spans="1:10">
      <c r="A260" s="5">
        <v>259</v>
      </c>
      <c r="B260" s="5" t="s">
        <v>1431</v>
      </c>
      <c r="C260" s="5" t="s">
        <v>169</v>
      </c>
      <c r="D260" s="5" t="s">
        <v>2412</v>
      </c>
      <c r="E260" s="5" t="s">
        <v>2413</v>
      </c>
      <c r="F260" s="5" t="s">
        <v>2414</v>
      </c>
      <c r="G260" s="5" t="s">
        <v>1448</v>
      </c>
      <c r="J260" s="5" t="s">
        <v>2915</v>
      </c>
    </row>
    <row r="261" spans="1:10">
      <c r="A261" s="5">
        <v>260</v>
      </c>
      <c r="B261" s="5" t="s">
        <v>1431</v>
      </c>
      <c r="C261" s="5" t="s">
        <v>169</v>
      </c>
      <c r="D261" s="5" t="s">
        <v>2415</v>
      </c>
      <c r="E261" s="5" t="s">
        <v>2416</v>
      </c>
      <c r="F261" s="5" t="s">
        <v>2417</v>
      </c>
      <c r="G261" s="5" t="s">
        <v>1470</v>
      </c>
      <c r="H261" s="5" t="s">
        <v>2418</v>
      </c>
      <c r="J261" s="5" t="s">
        <v>2915</v>
      </c>
    </row>
    <row r="262" spans="1:10">
      <c r="A262" s="5">
        <v>261</v>
      </c>
      <c r="B262" s="5" t="s">
        <v>1431</v>
      </c>
      <c r="C262" s="5" t="s">
        <v>169</v>
      </c>
      <c r="D262" s="5" t="s">
        <v>2419</v>
      </c>
      <c r="E262" s="5" t="s">
        <v>2420</v>
      </c>
      <c r="F262" s="5" t="s">
        <v>2421</v>
      </c>
      <c r="G262" s="5" t="s">
        <v>1778</v>
      </c>
      <c r="H262" s="5" t="s">
        <v>2422</v>
      </c>
      <c r="J262" s="5" t="s">
        <v>2915</v>
      </c>
    </row>
    <row r="263" spans="1:10">
      <c r="A263" s="5">
        <v>262</v>
      </c>
      <c r="B263" s="5" t="s">
        <v>1431</v>
      </c>
      <c r="C263" s="5" t="s">
        <v>169</v>
      </c>
      <c r="D263" s="5" t="s">
        <v>2423</v>
      </c>
      <c r="E263" s="5" t="s">
        <v>2424</v>
      </c>
      <c r="F263" s="5" t="s">
        <v>2425</v>
      </c>
      <c r="G263" s="5" t="s">
        <v>1561</v>
      </c>
      <c r="H263" s="5" t="s">
        <v>1580</v>
      </c>
      <c r="J263" s="5" t="s">
        <v>2915</v>
      </c>
    </row>
    <row r="264" spans="1:10">
      <c r="A264" s="5">
        <v>263</v>
      </c>
      <c r="B264" s="5" t="s">
        <v>1431</v>
      </c>
      <c r="C264" s="5" t="s">
        <v>169</v>
      </c>
      <c r="D264" s="5" t="s">
        <v>2426</v>
      </c>
      <c r="E264" s="5" t="s">
        <v>2424</v>
      </c>
      <c r="F264" s="5" t="s">
        <v>2427</v>
      </c>
      <c r="G264" s="5" t="s">
        <v>1448</v>
      </c>
      <c r="H264" s="5" t="s">
        <v>2428</v>
      </c>
      <c r="J264" s="5" t="s">
        <v>2915</v>
      </c>
    </row>
    <row r="265" spans="1:10">
      <c r="A265" s="5">
        <v>264</v>
      </c>
      <c r="B265" s="5" t="s">
        <v>1431</v>
      </c>
      <c r="C265" s="5" t="s">
        <v>169</v>
      </c>
      <c r="D265" s="5" t="s">
        <v>2429</v>
      </c>
      <c r="E265" s="5" t="s">
        <v>2430</v>
      </c>
      <c r="F265" s="5" t="s">
        <v>2431</v>
      </c>
      <c r="G265" s="5" t="s">
        <v>1453</v>
      </c>
      <c r="H265" s="5" t="s">
        <v>2432</v>
      </c>
      <c r="J265" s="5" t="s">
        <v>2915</v>
      </c>
    </row>
    <row r="266" spans="1:10">
      <c r="A266" s="5">
        <v>265</v>
      </c>
      <c r="B266" s="5" t="s">
        <v>1431</v>
      </c>
      <c r="C266" s="5" t="s">
        <v>169</v>
      </c>
      <c r="D266" s="5" t="s">
        <v>2433</v>
      </c>
      <c r="E266" s="5" t="s">
        <v>2434</v>
      </c>
      <c r="F266" s="5" t="s">
        <v>2435</v>
      </c>
      <c r="G266" s="5" t="s">
        <v>1453</v>
      </c>
      <c r="H266" s="5" t="s">
        <v>2436</v>
      </c>
      <c r="J266" s="5" t="s">
        <v>2915</v>
      </c>
    </row>
    <row r="267" spans="1:10">
      <c r="A267" s="5">
        <v>266</v>
      </c>
      <c r="B267" s="5" t="s">
        <v>1431</v>
      </c>
      <c r="C267" s="5" t="s">
        <v>169</v>
      </c>
      <c r="D267" s="5" t="s">
        <v>2973</v>
      </c>
      <c r="E267" s="5" t="s">
        <v>2974</v>
      </c>
      <c r="F267" s="5" t="s">
        <v>2975</v>
      </c>
      <c r="G267" s="5" t="s">
        <v>1453</v>
      </c>
      <c r="H267" s="5" t="s">
        <v>2360</v>
      </c>
      <c r="J267" s="5" t="s">
        <v>2915</v>
      </c>
    </row>
    <row r="268" spans="1:10">
      <c r="A268" s="5">
        <v>267</v>
      </c>
      <c r="B268" s="5" t="s">
        <v>1431</v>
      </c>
      <c r="C268" s="5" t="s">
        <v>169</v>
      </c>
      <c r="D268" s="5" t="s">
        <v>2437</v>
      </c>
      <c r="E268" s="5" t="s">
        <v>2438</v>
      </c>
      <c r="F268" s="5" t="s">
        <v>2439</v>
      </c>
      <c r="G268" s="5" t="s">
        <v>1843</v>
      </c>
      <c r="H268" s="5" t="s">
        <v>2440</v>
      </c>
      <c r="J268" s="5" t="s">
        <v>2915</v>
      </c>
    </row>
    <row r="269" spans="1:10">
      <c r="A269" s="5">
        <v>268</v>
      </c>
      <c r="B269" s="5" t="s">
        <v>1431</v>
      </c>
      <c r="C269" s="5" t="s">
        <v>169</v>
      </c>
      <c r="D269" s="5" t="s">
        <v>2441</v>
      </c>
      <c r="E269" s="5" t="s">
        <v>2442</v>
      </c>
      <c r="F269" s="5" t="s">
        <v>2443</v>
      </c>
      <c r="G269" s="5" t="s">
        <v>1444</v>
      </c>
      <c r="H269" s="5" t="s">
        <v>2444</v>
      </c>
      <c r="J269" s="5" t="s">
        <v>2915</v>
      </c>
    </row>
    <row r="270" spans="1:10">
      <c r="A270" s="5">
        <v>269</v>
      </c>
      <c r="B270" s="5" t="s">
        <v>1431</v>
      </c>
      <c r="C270" s="5" t="s">
        <v>169</v>
      </c>
      <c r="D270" s="5" t="s">
        <v>2445</v>
      </c>
      <c r="E270" s="5" t="s">
        <v>2446</v>
      </c>
      <c r="F270" s="5" t="s">
        <v>2447</v>
      </c>
      <c r="G270" s="5" t="s">
        <v>1550</v>
      </c>
      <c r="H270" s="5" t="s">
        <v>2448</v>
      </c>
      <c r="J270" s="5" t="s">
        <v>2915</v>
      </c>
    </row>
    <row r="271" spans="1:10">
      <c r="A271" s="5">
        <v>270</v>
      </c>
      <c r="B271" s="5" t="s">
        <v>1431</v>
      </c>
      <c r="C271" s="5" t="s">
        <v>169</v>
      </c>
      <c r="D271" s="5" t="s">
        <v>2449</v>
      </c>
      <c r="E271" s="5" t="s">
        <v>2450</v>
      </c>
      <c r="F271" s="5" t="s">
        <v>2451</v>
      </c>
      <c r="G271" s="5" t="s">
        <v>1470</v>
      </c>
      <c r="H271" s="5" t="s">
        <v>2452</v>
      </c>
      <c r="J271" s="5" t="s">
        <v>2915</v>
      </c>
    </row>
    <row r="272" spans="1:10">
      <c r="A272" s="5">
        <v>271</v>
      </c>
      <c r="B272" s="5" t="s">
        <v>1431</v>
      </c>
      <c r="C272" s="5" t="s">
        <v>169</v>
      </c>
      <c r="D272" s="5" t="s">
        <v>2453</v>
      </c>
      <c r="E272" s="5" t="s">
        <v>2454</v>
      </c>
      <c r="F272" s="5" t="s">
        <v>2455</v>
      </c>
      <c r="G272" s="5" t="s">
        <v>1550</v>
      </c>
      <c r="H272" s="5" t="s">
        <v>2456</v>
      </c>
      <c r="J272" s="5" t="s">
        <v>2915</v>
      </c>
    </row>
    <row r="273" spans="1:10">
      <c r="A273" s="5">
        <v>272</v>
      </c>
      <c r="B273" s="5" t="s">
        <v>1431</v>
      </c>
      <c r="C273" s="5" t="s">
        <v>169</v>
      </c>
      <c r="D273" s="5" t="s">
        <v>2457</v>
      </c>
      <c r="E273" s="5" t="s">
        <v>2458</v>
      </c>
      <c r="F273" s="5" t="s">
        <v>2459</v>
      </c>
      <c r="G273" s="5" t="s">
        <v>1537</v>
      </c>
      <c r="H273" s="5" t="s">
        <v>2460</v>
      </c>
      <c r="J273" s="5" t="s">
        <v>2915</v>
      </c>
    </row>
    <row r="274" spans="1:10">
      <c r="A274" s="5">
        <v>273</v>
      </c>
      <c r="B274" s="5" t="s">
        <v>1431</v>
      </c>
      <c r="C274" s="5" t="s">
        <v>169</v>
      </c>
      <c r="D274" s="5" t="s">
        <v>2461</v>
      </c>
      <c r="E274" s="5" t="s">
        <v>2462</v>
      </c>
      <c r="F274" s="5" t="s">
        <v>2463</v>
      </c>
      <c r="G274" s="5" t="s">
        <v>1470</v>
      </c>
      <c r="H274" s="5" t="s">
        <v>1676</v>
      </c>
      <c r="J274" s="5" t="s">
        <v>2915</v>
      </c>
    </row>
    <row r="275" spans="1:10">
      <c r="A275" s="5">
        <v>274</v>
      </c>
      <c r="B275" s="5" t="s">
        <v>1431</v>
      </c>
      <c r="C275" s="5" t="s">
        <v>169</v>
      </c>
      <c r="D275" s="5" t="s">
        <v>2464</v>
      </c>
      <c r="E275" s="5" t="s">
        <v>2465</v>
      </c>
      <c r="F275" s="5" t="s">
        <v>2466</v>
      </c>
      <c r="G275" s="5" t="s">
        <v>1579</v>
      </c>
      <c r="H275" s="5" t="s">
        <v>2467</v>
      </c>
      <c r="J275" s="5" t="s">
        <v>2915</v>
      </c>
    </row>
    <row r="276" spans="1:10">
      <c r="A276" s="5">
        <v>275</v>
      </c>
      <c r="B276" s="5" t="s">
        <v>1431</v>
      </c>
      <c r="C276" s="5" t="s">
        <v>169</v>
      </c>
      <c r="D276" s="5" t="s">
        <v>2468</v>
      </c>
      <c r="E276" s="5" t="s">
        <v>2469</v>
      </c>
      <c r="F276" s="5" t="s">
        <v>2470</v>
      </c>
      <c r="G276" s="5" t="s">
        <v>1579</v>
      </c>
      <c r="H276" s="5" t="s">
        <v>2471</v>
      </c>
      <c r="J276" s="5" t="s">
        <v>2915</v>
      </c>
    </row>
    <row r="277" spans="1:10">
      <c r="A277" s="5">
        <v>276</v>
      </c>
      <c r="B277" s="5" t="s">
        <v>1431</v>
      </c>
      <c r="C277" s="5" t="s">
        <v>169</v>
      </c>
      <c r="D277" s="5" t="s">
        <v>2472</v>
      </c>
      <c r="E277" s="5" t="s">
        <v>2473</v>
      </c>
      <c r="F277" s="5" t="s">
        <v>2474</v>
      </c>
      <c r="G277" s="5" t="s">
        <v>1453</v>
      </c>
      <c r="H277" s="5" t="s">
        <v>2475</v>
      </c>
      <c r="J277" s="5" t="s">
        <v>2915</v>
      </c>
    </row>
    <row r="278" spans="1:10">
      <c r="A278" s="5">
        <v>277</v>
      </c>
      <c r="B278" s="5" t="s">
        <v>1431</v>
      </c>
      <c r="C278" s="5" t="s">
        <v>169</v>
      </c>
      <c r="D278" s="5" t="s">
        <v>2476</v>
      </c>
      <c r="E278" s="5" t="s">
        <v>2473</v>
      </c>
      <c r="F278" s="5" t="s">
        <v>2477</v>
      </c>
      <c r="G278" s="5" t="s">
        <v>1537</v>
      </c>
      <c r="H278" s="5" t="s">
        <v>2478</v>
      </c>
      <c r="J278" s="5" t="s">
        <v>2915</v>
      </c>
    </row>
    <row r="279" spans="1:10">
      <c r="A279" s="5">
        <v>278</v>
      </c>
      <c r="B279" s="5" t="s">
        <v>1431</v>
      </c>
      <c r="C279" s="5" t="s">
        <v>169</v>
      </c>
      <c r="D279" s="5" t="s">
        <v>2479</v>
      </c>
      <c r="E279" s="5" t="s">
        <v>2480</v>
      </c>
      <c r="F279" s="5" t="s">
        <v>2481</v>
      </c>
      <c r="G279" s="5" t="s">
        <v>1470</v>
      </c>
      <c r="J279" s="5" t="s">
        <v>2915</v>
      </c>
    </row>
    <row r="280" spans="1:10">
      <c r="A280" s="5">
        <v>279</v>
      </c>
      <c r="B280" s="5" t="s">
        <v>1431</v>
      </c>
      <c r="C280" s="5" t="s">
        <v>169</v>
      </c>
      <c r="D280" s="5" t="s">
        <v>2482</v>
      </c>
      <c r="E280" s="5" t="s">
        <v>2480</v>
      </c>
      <c r="F280" s="5" t="s">
        <v>2483</v>
      </c>
      <c r="G280" s="5" t="s">
        <v>1561</v>
      </c>
      <c r="H280" s="5" t="s">
        <v>2484</v>
      </c>
      <c r="J280" s="5" t="s">
        <v>2915</v>
      </c>
    </row>
    <row r="281" spans="1:10">
      <c r="A281" s="5">
        <v>280</v>
      </c>
      <c r="B281" s="5" t="s">
        <v>1431</v>
      </c>
      <c r="C281" s="5" t="s">
        <v>169</v>
      </c>
      <c r="D281" s="5" t="s">
        <v>2485</v>
      </c>
      <c r="E281" s="5" t="s">
        <v>2486</v>
      </c>
      <c r="F281" s="5" t="s">
        <v>2487</v>
      </c>
      <c r="G281" s="5" t="s">
        <v>1537</v>
      </c>
      <c r="H281" s="5" t="s">
        <v>2488</v>
      </c>
      <c r="I281" s="5" t="s">
        <v>2976</v>
      </c>
      <c r="J281" s="5" t="s">
        <v>2915</v>
      </c>
    </row>
    <row r="282" spans="1:10">
      <c r="A282" s="5">
        <v>281</v>
      </c>
      <c r="B282" s="5" t="s">
        <v>1431</v>
      </c>
      <c r="C282" s="5" t="s">
        <v>169</v>
      </c>
      <c r="D282" s="5" t="s">
        <v>2489</v>
      </c>
      <c r="E282" s="5" t="s">
        <v>2490</v>
      </c>
      <c r="F282" s="5" t="s">
        <v>2491</v>
      </c>
      <c r="G282" s="5" t="s">
        <v>1729</v>
      </c>
      <c r="H282" s="5" t="s">
        <v>2492</v>
      </c>
      <c r="J282" s="5" t="s">
        <v>2915</v>
      </c>
    </row>
    <row r="283" spans="1:10">
      <c r="A283" s="5">
        <v>282</v>
      </c>
      <c r="B283" s="5" t="s">
        <v>1431</v>
      </c>
      <c r="C283" s="5" t="s">
        <v>169</v>
      </c>
      <c r="D283" s="5" t="s">
        <v>2493</v>
      </c>
      <c r="E283" s="5" t="s">
        <v>2494</v>
      </c>
      <c r="F283" s="5" t="s">
        <v>2495</v>
      </c>
      <c r="G283" s="5" t="s">
        <v>1579</v>
      </c>
      <c r="H283" s="5" t="s">
        <v>2496</v>
      </c>
      <c r="J283" s="5" t="s">
        <v>2915</v>
      </c>
    </row>
    <row r="284" spans="1:10">
      <c r="A284" s="5">
        <v>283</v>
      </c>
      <c r="B284" s="5" t="s">
        <v>1431</v>
      </c>
      <c r="C284" s="5" t="s">
        <v>169</v>
      </c>
      <c r="D284" s="5" t="s">
        <v>2497</v>
      </c>
      <c r="E284" s="5" t="s">
        <v>2498</v>
      </c>
      <c r="F284" s="5" t="s">
        <v>2499</v>
      </c>
      <c r="G284" s="5" t="s">
        <v>1542</v>
      </c>
      <c r="J284" s="5" t="s">
        <v>2915</v>
      </c>
    </row>
    <row r="285" spans="1:10">
      <c r="A285" s="5">
        <v>284</v>
      </c>
      <c r="B285" s="5" t="s">
        <v>1431</v>
      </c>
      <c r="C285" s="5" t="s">
        <v>169</v>
      </c>
      <c r="D285" s="5" t="s">
        <v>2977</v>
      </c>
      <c r="E285" s="5" t="s">
        <v>2978</v>
      </c>
      <c r="F285" s="5" t="s">
        <v>2979</v>
      </c>
      <c r="G285" s="5" t="s">
        <v>1453</v>
      </c>
      <c r="J285" s="5" t="s">
        <v>2915</v>
      </c>
    </row>
    <row r="286" spans="1:10">
      <c r="A286" s="5">
        <v>285</v>
      </c>
      <c r="B286" s="5" t="s">
        <v>1431</v>
      </c>
      <c r="C286" s="5" t="s">
        <v>169</v>
      </c>
      <c r="D286" s="5" t="s">
        <v>2500</v>
      </c>
      <c r="E286" s="5" t="s">
        <v>2501</v>
      </c>
      <c r="F286" s="5" t="s">
        <v>2502</v>
      </c>
      <c r="G286" s="5" t="s">
        <v>1561</v>
      </c>
      <c r="H286" s="5" t="s">
        <v>2503</v>
      </c>
      <c r="J286" s="5" t="s">
        <v>2915</v>
      </c>
    </row>
    <row r="287" spans="1:10">
      <c r="A287" s="5">
        <v>286</v>
      </c>
      <c r="B287" s="5" t="s">
        <v>1431</v>
      </c>
      <c r="C287" s="5" t="s">
        <v>169</v>
      </c>
      <c r="D287" s="5" t="s">
        <v>2504</v>
      </c>
      <c r="E287" s="5" t="s">
        <v>2505</v>
      </c>
      <c r="F287" s="5" t="s">
        <v>2506</v>
      </c>
      <c r="G287" s="5" t="s">
        <v>1537</v>
      </c>
      <c r="J287" s="5" t="s">
        <v>2915</v>
      </c>
    </row>
    <row r="288" spans="1:10">
      <c r="A288" s="5">
        <v>287</v>
      </c>
      <c r="B288" s="5" t="s">
        <v>1431</v>
      </c>
      <c r="C288" s="5" t="s">
        <v>169</v>
      </c>
      <c r="D288" s="5" t="s">
        <v>2507</v>
      </c>
      <c r="E288" s="5" t="s">
        <v>2508</v>
      </c>
      <c r="F288" s="5" t="s">
        <v>2509</v>
      </c>
      <c r="G288" s="5" t="s">
        <v>1453</v>
      </c>
      <c r="H288" s="5" t="s">
        <v>2510</v>
      </c>
      <c r="J288" s="5" t="s">
        <v>2915</v>
      </c>
    </row>
    <row r="289" spans="1:10">
      <c r="A289" s="5">
        <v>288</v>
      </c>
      <c r="B289" s="5" t="s">
        <v>1431</v>
      </c>
      <c r="C289" s="5" t="s">
        <v>169</v>
      </c>
      <c r="D289" s="5" t="s">
        <v>2511</v>
      </c>
      <c r="E289" s="5" t="s">
        <v>2512</v>
      </c>
      <c r="F289" s="5" t="s">
        <v>2513</v>
      </c>
      <c r="G289" s="5" t="s">
        <v>1470</v>
      </c>
      <c r="H289" s="5" t="s">
        <v>2422</v>
      </c>
      <c r="J289" s="5" t="s">
        <v>2915</v>
      </c>
    </row>
    <row r="290" spans="1:10">
      <c r="A290" s="5">
        <v>289</v>
      </c>
      <c r="B290" s="5" t="s">
        <v>1431</v>
      </c>
      <c r="C290" s="5" t="s">
        <v>169</v>
      </c>
      <c r="D290" s="5" t="s">
        <v>2514</v>
      </c>
      <c r="E290" s="5" t="s">
        <v>2515</v>
      </c>
      <c r="F290" s="5" t="s">
        <v>2516</v>
      </c>
      <c r="G290" s="5" t="s">
        <v>1838</v>
      </c>
      <c r="H290" s="5" t="s">
        <v>2517</v>
      </c>
      <c r="J290" s="5" t="s">
        <v>2915</v>
      </c>
    </row>
    <row r="291" spans="1:10">
      <c r="A291" s="5">
        <v>290</v>
      </c>
      <c r="B291" s="5" t="s">
        <v>1431</v>
      </c>
      <c r="C291" s="5" t="s">
        <v>169</v>
      </c>
      <c r="D291" s="5" t="s">
        <v>2518</v>
      </c>
      <c r="E291" s="5" t="s">
        <v>2515</v>
      </c>
      <c r="F291" s="5" t="s">
        <v>2519</v>
      </c>
      <c r="G291" s="5" t="s">
        <v>1550</v>
      </c>
      <c r="H291" s="5" t="s">
        <v>2520</v>
      </c>
      <c r="J291" s="5" t="s">
        <v>2915</v>
      </c>
    </row>
    <row r="292" spans="1:10">
      <c r="A292" s="5">
        <v>291</v>
      </c>
      <c r="B292" s="5" t="s">
        <v>1431</v>
      </c>
      <c r="C292" s="5" t="s">
        <v>169</v>
      </c>
      <c r="D292" s="5" t="s">
        <v>2521</v>
      </c>
      <c r="E292" s="5" t="s">
        <v>2522</v>
      </c>
      <c r="F292" s="5" t="s">
        <v>2523</v>
      </c>
      <c r="G292" s="5" t="s">
        <v>1537</v>
      </c>
      <c r="H292" s="5" t="s">
        <v>2524</v>
      </c>
      <c r="J292" s="5" t="s">
        <v>2915</v>
      </c>
    </row>
    <row r="293" spans="1:10">
      <c r="A293" s="5">
        <v>292</v>
      </c>
      <c r="B293" s="5" t="s">
        <v>1431</v>
      </c>
      <c r="C293" s="5" t="s">
        <v>169</v>
      </c>
      <c r="D293" s="5" t="s">
        <v>2525</v>
      </c>
      <c r="E293" s="5" t="s">
        <v>2526</v>
      </c>
      <c r="F293" s="5" t="s">
        <v>2527</v>
      </c>
      <c r="G293" s="5" t="s">
        <v>1444</v>
      </c>
      <c r="H293" s="5" t="s">
        <v>2528</v>
      </c>
      <c r="J293" s="5" t="s">
        <v>2915</v>
      </c>
    </row>
    <row r="294" spans="1:10">
      <c r="A294" s="5">
        <v>293</v>
      </c>
      <c r="B294" s="5" t="s">
        <v>1431</v>
      </c>
      <c r="C294" s="5" t="s">
        <v>169</v>
      </c>
      <c r="D294" s="5" t="s">
        <v>2529</v>
      </c>
      <c r="E294" s="5" t="s">
        <v>2530</v>
      </c>
      <c r="F294" s="5" t="s">
        <v>2531</v>
      </c>
      <c r="G294" s="5" t="s">
        <v>1550</v>
      </c>
      <c r="J294" s="5" t="s">
        <v>2915</v>
      </c>
    </row>
    <row r="295" spans="1:10">
      <c r="A295" s="5">
        <v>294</v>
      </c>
      <c r="B295" s="5" t="s">
        <v>1431</v>
      </c>
      <c r="C295" s="5" t="s">
        <v>169</v>
      </c>
      <c r="D295" s="5" t="s">
        <v>2532</v>
      </c>
      <c r="E295" s="5" t="s">
        <v>2533</v>
      </c>
      <c r="F295" s="5" t="s">
        <v>2534</v>
      </c>
      <c r="G295" s="5" t="s">
        <v>1462</v>
      </c>
      <c r="J295" s="5" t="s">
        <v>2915</v>
      </c>
    </row>
    <row r="296" spans="1:10">
      <c r="A296" s="5">
        <v>295</v>
      </c>
      <c r="B296" s="5" t="s">
        <v>1431</v>
      </c>
      <c r="C296" s="5" t="s">
        <v>169</v>
      </c>
      <c r="D296" s="5" t="s">
        <v>2535</v>
      </c>
      <c r="E296" s="5" t="s">
        <v>2536</v>
      </c>
      <c r="F296" s="5" t="s">
        <v>2537</v>
      </c>
      <c r="G296" s="5" t="s">
        <v>1537</v>
      </c>
      <c r="H296" s="5" t="s">
        <v>2538</v>
      </c>
      <c r="J296" s="5" t="s">
        <v>2915</v>
      </c>
    </row>
    <row r="297" spans="1:10">
      <c r="A297" s="5">
        <v>296</v>
      </c>
      <c r="B297" s="5" t="s">
        <v>1431</v>
      </c>
      <c r="C297" s="5" t="s">
        <v>169</v>
      </c>
      <c r="D297" s="5" t="s">
        <v>2539</v>
      </c>
      <c r="E297" s="5" t="s">
        <v>2540</v>
      </c>
      <c r="F297" s="5" t="s">
        <v>2541</v>
      </c>
      <c r="G297" s="5" t="s">
        <v>1444</v>
      </c>
      <c r="H297" s="5" t="s">
        <v>2542</v>
      </c>
      <c r="J297" s="5" t="s">
        <v>2915</v>
      </c>
    </row>
    <row r="298" spans="1:10">
      <c r="A298" s="5">
        <v>297</v>
      </c>
      <c r="B298" s="5" t="s">
        <v>1431</v>
      </c>
      <c r="C298" s="5" t="s">
        <v>169</v>
      </c>
      <c r="D298" s="5" t="s">
        <v>2543</v>
      </c>
      <c r="E298" s="5" t="s">
        <v>2544</v>
      </c>
      <c r="F298" s="5" t="s">
        <v>2545</v>
      </c>
      <c r="G298" s="5" t="s">
        <v>1680</v>
      </c>
      <c r="H298" s="5" t="s">
        <v>2546</v>
      </c>
      <c r="J298" s="5" t="s">
        <v>2915</v>
      </c>
    </row>
    <row r="299" spans="1:10">
      <c r="A299" s="5">
        <v>298</v>
      </c>
      <c r="B299" s="5" t="s">
        <v>1431</v>
      </c>
      <c r="C299" s="5" t="s">
        <v>169</v>
      </c>
      <c r="D299" s="5" t="s">
        <v>2547</v>
      </c>
      <c r="E299" s="5" t="s">
        <v>2548</v>
      </c>
      <c r="F299" s="5" t="s">
        <v>2549</v>
      </c>
      <c r="G299" s="5" t="s">
        <v>1439</v>
      </c>
      <c r="H299" s="5" t="s">
        <v>2550</v>
      </c>
      <c r="J299" s="5" t="s">
        <v>2915</v>
      </c>
    </row>
    <row r="300" spans="1:10">
      <c r="A300" s="5">
        <v>299</v>
      </c>
      <c r="B300" s="5" t="s">
        <v>1431</v>
      </c>
      <c r="C300" s="5" t="s">
        <v>169</v>
      </c>
      <c r="D300" s="5" t="s">
        <v>2980</v>
      </c>
      <c r="E300" s="5" t="s">
        <v>2981</v>
      </c>
      <c r="F300" s="5" t="s">
        <v>2982</v>
      </c>
      <c r="G300" s="5" t="s">
        <v>1453</v>
      </c>
      <c r="J300" s="5" t="s">
        <v>2915</v>
      </c>
    </row>
    <row r="301" spans="1:10">
      <c r="A301" s="5">
        <v>300</v>
      </c>
      <c r="B301" s="5" t="s">
        <v>1431</v>
      </c>
      <c r="C301" s="5" t="s">
        <v>169</v>
      </c>
      <c r="D301" s="5" t="s">
        <v>2551</v>
      </c>
      <c r="E301" s="5" t="s">
        <v>2552</v>
      </c>
      <c r="F301" s="5" t="s">
        <v>2553</v>
      </c>
      <c r="G301" s="5" t="s">
        <v>2210</v>
      </c>
      <c r="H301" s="5" t="s">
        <v>1951</v>
      </c>
      <c r="J301" s="5" t="s">
        <v>2915</v>
      </c>
    </row>
    <row r="302" spans="1:10">
      <c r="A302" s="5">
        <v>301</v>
      </c>
      <c r="B302" s="5" t="s">
        <v>1431</v>
      </c>
      <c r="C302" s="5" t="s">
        <v>169</v>
      </c>
      <c r="D302" s="5" t="s">
        <v>2554</v>
      </c>
      <c r="E302" s="5" t="s">
        <v>2555</v>
      </c>
      <c r="F302" s="5" t="s">
        <v>2556</v>
      </c>
      <c r="G302" s="5" t="s">
        <v>1579</v>
      </c>
      <c r="H302" s="5" t="s">
        <v>2557</v>
      </c>
      <c r="J302" s="5" t="s">
        <v>2915</v>
      </c>
    </row>
    <row r="303" spans="1:10">
      <c r="A303" s="5">
        <v>302</v>
      </c>
      <c r="B303" s="5" t="s">
        <v>1431</v>
      </c>
      <c r="C303" s="5" t="s">
        <v>169</v>
      </c>
      <c r="D303" s="5" t="s">
        <v>2558</v>
      </c>
      <c r="E303" s="5" t="s">
        <v>2559</v>
      </c>
      <c r="F303" s="5" t="s">
        <v>2560</v>
      </c>
      <c r="G303" s="5" t="s">
        <v>1444</v>
      </c>
      <c r="J303" s="5" t="s">
        <v>2915</v>
      </c>
    </row>
    <row r="304" spans="1:10">
      <c r="A304" s="5">
        <v>303</v>
      </c>
      <c r="B304" s="5" t="s">
        <v>1431</v>
      </c>
      <c r="C304" s="5" t="s">
        <v>169</v>
      </c>
      <c r="D304" s="5" t="s">
        <v>2561</v>
      </c>
      <c r="E304" s="5" t="s">
        <v>2562</v>
      </c>
      <c r="F304" s="5" t="s">
        <v>2563</v>
      </c>
      <c r="G304" s="5" t="s">
        <v>1533</v>
      </c>
      <c r="H304" s="5" t="s">
        <v>2564</v>
      </c>
      <c r="J304" s="5" t="s">
        <v>2915</v>
      </c>
    </row>
    <row r="305" spans="1:10">
      <c r="A305" s="5">
        <v>304</v>
      </c>
      <c r="B305" s="5" t="s">
        <v>1431</v>
      </c>
      <c r="C305" s="5" t="s">
        <v>169</v>
      </c>
      <c r="D305" s="5" t="s">
        <v>2565</v>
      </c>
      <c r="E305" s="5" t="s">
        <v>2566</v>
      </c>
      <c r="F305" s="5" t="s">
        <v>2567</v>
      </c>
      <c r="G305" s="5" t="s">
        <v>1453</v>
      </c>
      <c r="H305" s="5" t="s">
        <v>2568</v>
      </c>
      <c r="J305" s="5" t="s">
        <v>2915</v>
      </c>
    </row>
    <row r="306" spans="1:10">
      <c r="A306" s="5">
        <v>305</v>
      </c>
      <c r="B306" s="5" t="s">
        <v>1431</v>
      </c>
      <c r="C306" s="5" t="s">
        <v>169</v>
      </c>
      <c r="D306" s="5" t="s">
        <v>2569</v>
      </c>
      <c r="E306" s="5" t="s">
        <v>2570</v>
      </c>
      <c r="F306" s="5" t="s">
        <v>2571</v>
      </c>
      <c r="G306" s="5" t="s">
        <v>1680</v>
      </c>
      <c r="H306" s="5" t="s">
        <v>2572</v>
      </c>
      <c r="J306" s="5" t="s">
        <v>2915</v>
      </c>
    </row>
    <row r="307" spans="1:10">
      <c r="A307" s="5">
        <v>306</v>
      </c>
      <c r="B307" s="5" t="s">
        <v>1431</v>
      </c>
      <c r="C307" s="5" t="s">
        <v>169</v>
      </c>
      <c r="D307" s="5" t="s">
        <v>2573</v>
      </c>
      <c r="E307" s="5" t="s">
        <v>2574</v>
      </c>
      <c r="F307" s="5" t="s">
        <v>2575</v>
      </c>
      <c r="G307" s="5" t="s">
        <v>1542</v>
      </c>
      <c r="H307" s="5" t="s">
        <v>2576</v>
      </c>
      <c r="J307" s="5" t="s">
        <v>2915</v>
      </c>
    </row>
    <row r="308" spans="1:10">
      <c r="A308" s="5">
        <v>307</v>
      </c>
      <c r="B308" s="5" t="s">
        <v>1431</v>
      </c>
      <c r="C308" s="5" t="s">
        <v>169</v>
      </c>
      <c r="D308" s="5" t="s">
        <v>2577</v>
      </c>
      <c r="E308" s="5" t="s">
        <v>2578</v>
      </c>
      <c r="F308" s="5" t="s">
        <v>2579</v>
      </c>
      <c r="G308" s="5" t="s">
        <v>1843</v>
      </c>
      <c r="H308" s="5" t="s">
        <v>2580</v>
      </c>
      <c r="J308" s="5" t="s">
        <v>2915</v>
      </c>
    </row>
    <row r="309" spans="1:10">
      <c r="A309" s="5">
        <v>308</v>
      </c>
      <c r="B309" s="5" t="s">
        <v>1431</v>
      </c>
      <c r="C309" s="5" t="s">
        <v>169</v>
      </c>
      <c r="D309" s="5" t="s">
        <v>2581</v>
      </c>
      <c r="E309" s="5" t="s">
        <v>2582</v>
      </c>
      <c r="F309" s="5" t="s">
        <v>2583</v>
      </c>
      <c r="G309" s="5" t="s">
        <v>1453</v>
      </c>
      <c r="H309" s="5" t="s">
        <v>2584</v>
      </c>
      <c r="J309" s="5" t="s">
        <v>2915</v>
      </c>
    </row>
    <row r="310" spans="1:10">
      <c r="A310" s="5">
        <v>309</v>
      </c>
      <c r="B310" s="5" t="s">
        <v>1431</v>
      </c>
      <c r="C310" s="5" t="s">
        <v>169</v>
      </c>
      <c r="D310" s="5" t="s">
        <v>2585</v>
      </c>
      <c r="E310" s="5" t="s">
        <v>2586</v>
      </c>
      <c r="F310" s="5" t="s">
        <v>2587</v>
      </c>
      <c r="G310" s="5" t="s">
        <v>1537</v>
      </c>
      <c r="H310" s="5" t="s">
        <v>2588</v>
      </c>
      <c r="J310" s="5" t="s">
        <v>2915</v>
      </c>
    </row>
    <row r="311" spans="1:10">
      <c r="A311" s="5">
        <v>310</v>
      </c>
      <c r="B311" s="5" t="s">
        <v>1431</v>
      </c>
      <c r="C311" s="5" t="s">
        <v>169</v>
      </c>
      <c r="D311" s="5" t="s">
        <v>2589</v>
      </c>
      <c r="E311" s="5" t="s">
        <v>2590</v>
      </c>
      <c r="F311" s="5" t="s">
        <v>2591</v>
      </c>
      <c r="G311" s="5" t="s">
        <v>1537</v>
      </c>
      <c r="H311" s="5" t="s">
        <v>2592</v>
      </c>
      <c r="J311" s="5" t="s">
        <v>2915</v>
      </c>
    </row>
    <row r="312" spans="1:10">
      <c r="A312" s="5">
        <v>311</v>
      </c>
      <c r="B312" s="5" t="s">
        <v>1431</v>
      </c>
      <c r="C312" s="5" t="s">
        <v>169</v>
      </c>
      <c r="D312" s="5" t="s">
        <v>2593</v>
      </c>
      <c r="E312" s="5" t="s">
        <v>2594</v>
      </c>
      <c r="F312" s="5" t="s">
        <v>2595</v>
      </c>
      <c r="G312" s="5" t="s">
        <v>1444</v>
      </c>
      <c r="H312" s="5" t="s">
        <v>2091</v>
      </c>
      <c r="J312" s="5" t="s">
        <v>2915</v>
      </c>
    </row>
    <row r="313" spans="1:10">
      <c r="A313" s="5">
        <v>312</v>
      </c>
      <c r="B313" s="5" t="s">
        <v>1431</v>
      </c>
      <c r="C313" s="5" t="s">
        <v>169</v>
      </c>
      <c r="D313" s="5" t="s">
        <v>2596</v>
      </c>
      <c r="E313" s="5" t="s">
        <v>2597</v>
      </c>
      <c r="F313" s="5" t="s">
        <v>2598</v>
      </c>
      <c r="G313" s="5" t="s">
        <v>1843</v>
      </c>
      <c r="H313" s="5" t="s">
        <v>2599</v>
      </c>
      <c r="J313" s="5" t="s">
        <v>2915</v>
      </c>
    </row>
    <row r="314" spans="1:10">
      <c r="A314" s="5">
        <v>313</v>
      </c>
      <c r="B314" s="5" t="s">
        <v>1431</v>
      </c>
      <c r="C314" s="5" t="s">
        <v>169</v>
      </c>
      <c r="D314" s="5" t="s">
        <v>2600</v>
      </c>
      <c r="E314" s="5" t="s">
        <v>2601</v>
      </c>
      <c r="F314" s="5" t="s">
        <v>2602</v>
      </c>
      <c r="G314" s="5" t="s">
        <v>2210</v>
      </c>
      <c r="H314" s="5" t="s">
        <v>2484</v>
      </c>
      <c r="J314" s="5" t="s">
        <v>2915</v>
      </c>
    </row>
    <row r="315" spans="1:10">
      <c r="A315" s="5">
        <v>314</v>
      </c>
      <c r="B315" s="5" t="s">
        <v>1431</v>
      </c>
      <c r="C315" s="5" t="s">
        <v>169</v>
      </c>
      <c r="D315" s="5" t="s">
        <v>2603</v>
      </c>
      <c r="E315" s="5" t="s">
        <v>2604</v>
      </c>
      <c r="F315" s="5" t="s">
        <v>2605</v>
      </c>
      <c r="G315" s="5" t="s">
        <v>1448</v>
      </c>
      <c r="J315" s="5" t="s">
        <v>2915</v>
      </c>
    </row>
    <row r="316" spans="1:10">
      <c r="A316" s="5">
        <v>315</v>
      </c>
      <c r="B316" s="5" t="s">
        <v>1431</v>
      </c>
      <c r="C316" s="5" t="s">
        <v>169</v>
      </c>
      <c r="D316" s="5" t="s">
        <v>2606</v>
      </c>
      <c r="E316" s="5" t="s">
        <v>2607</v>
      </c>
      <c r="F316" s="5" t="s">
        <v>2608</v>
      </c>
      <c r="G316" s="5" t="s">
        <v>1453</v>
      </c>
      <c r="J316" s="5" t="s">
        <v>2915</v>
      </c>
    </row>
    <row r="317" spans="1:10">
      <c r="A317" s="5">
        <v>316</v>
      </c>
      <c r="B317" s="5" t="s">
        <v>1431</v>
      </c>
      <c r="C317" s="5" t="s">
        <v>169</v>
      </c>
      <c r="D317" s="5" t="s">
        <v>2609</v>
      </c>
      <c r="E317" s="5" t="s">
        <v>2610</v>
      </c>
      <c r="F317" s="5" t="s">
        <v>2611</v>
      </c>
      <c r="G317" s="5" t="s">
        <v>1500</v>
      </c>
      <c r="H317" s="5" t="s">
        <v>2612</v>
      </c>
      <c r="J317" s="5" t="s">
        <v>2915</v>
      </c>
    </row>
    <row r="318" spans="1:10">
      <c r="A318" s="5">
        <v>317</v>
      </c>
      <c r="B318" s="5" t="s">
        <v>1431</v>
      </c>
      <c r="C318" s="5" t="s">
        <v>169</v>
      </c>
      <c r="D318" s="5" t="s">
        <v>2613</v>
      </c>
      <c r="E318" s="5" t="s">
        <v>2614</v>
      </c>
      <c r="F318" s="5" t="s">
        <v>2615</v>
      </c>
      <c r="G318" s="5" t="s">
        <v>1453</v>
      </c>
      <c r="H318" s="5" t="s">
        <v>2616</v>
      </c>
      <c r="J318" s="5" t="s">
        <v>2915</v>
      </c>
    </row>
    <row r="319" spans="1:10">
      <c r="A319" s="5">
        <v>318</v>
      </c>
      <c r="B319" s="5" t="s">
        <v>1431</v>
      </c>
      <c r="C319" s="5" t="s">
        <v>169</v>
      </c>
      <c r="D319" s="5" t="s">
        <v>2617</v>
      </c>
      <c r="E319" s="5" t="s">
        <v>2618</v>
      </c>
      <c r="F319" s="5" t="s">
        <v>2619</v>
      </c>
      <c r="G319" s="5" t="s">
        <v>1561</v>
      </c>
      <c r="H319" s="5" t="s">
        <v>2157</v>
      </c>
      <c r="J319" s="5" t="s">
        <v>2915</v>
      </c>
    </row>
    <row r="320" spans="1:10">
      <c r="A320" s="5">
        <v>319</v>
      </c>
      <c r="B320" s="5" t="s">
        <v>1431</v>
      </c>
      <c r="C320" s="5" t="s">
        <v>169</v>
      </c>
      <c r="D320" s="5" t="s">
        <v>2620</v>
      </c>
      <c r="E320" s="5" t="s">
        <v>2621</v>
      </c>
      <c r="F320" s="5" t="s">
        <v>2622</v>
      </c>
      <c r="G320" s="5" t="s">
        <v>1561</v>
      </c>
      <c r="J320" s="5" t="s">
        <v>2915</v>
      </c>
    </row>
    <row r="321" spans="1:10">
      <c r="A321" s="5">
        <v>320</v>
      </c>
      <c r="B321" s="5" t="s">
        <v>1431</v>
      </c>
      <c r="C321" s="5" t="s">
        <v>169</v>
      </c>
      <c r="D321" s="5" t="s">
        <v>2623</v>
      </c>
      <c r="E321" s="5" t="s">
        <v>2624</v>
      </c>
      <c r="F321" s="5" t="s">
        <v>2625</v>
      </c>
      <c r="G321" s="5" t="s">
        <v>1579</v>
      </c>
      <c r="J321" s="5" t="s">
        <v>2915</v>
      </c>
    </row>
    <row r="322" spans="1:10">
      <c r="A322" s="5">
        <v>321</v>
      </c>
      <c r="B322" s="5" t="s">
        <v>1431</v>
      </c>
      <c r="C322" s="5" t="s">
        <v>169</v>
      </c>
      <c r="D322" s="5" t="s">
        <v>2626</v>
      </c>
      <c r="E322" s="5" t="s">
        <v>2627</v>
      </c>
      <c r="F322" s="5" t="s">
        <v>2628</v>
      </c>
      <c r="G322" s="5" t="s">
        <v>1500</v>
      </c>
      <c r="H322" s="5" t="s">
        <v>2629</v>
      </c>
      <c r="J322" s="5" t="s">
        <v>2915</v>
      </c>
    </row>
    <row r="323" spans="1:10">
      <c r="A323" s="5">
        <v>322</v>
      </c>
      <c r="B323" s="5" t="s">
        <v>1431</v>
      </c>
      <c r="C323" s="5" t="s">
        <v>169</v>
      </c>
      <c r="D323" s="5" t="s">
        <v>2630</v>
      </c>
      <c r="E323" s="5" t="s">
        <v>2631</v>
      </c>
      <c r="F323" s="5" t="s">
        <v>2632</v>
      </c>
      <c r="G323" s="5" t="s">
        <v>2633</v>
      </c>
      <c r="H323" s="5" t="s">
        <v>2634</v>
      </c>
      <c r="J323" s="5" t="s">
        <v>2915</v>
      </c>
    </row>
    <row r="324" spans="1:10">
      <c r="A324" s="5">
        <v>323</v>
      </c>
      <c r="B324" s="5" t="s">
        <v>1431</v>
      </c>
      <c r="C324" s="5" t="s">
        <v>169</v>
      </c>
      <c r="D324" s="5" t="s">
        <v>2635</v>
      </c>
      <c r="E324" s="5" t="s">
        <v>2636</v>
      </c>
      <c r="F324" s="5" t="s">
        <v>2637</v>
      </c>
      <c r="G324" s="5" t="s">
        <v>1542</v>
      </c>
      <c r="J324" s="5" t="s">
        <v>2915</v>
      </c>
    </row>
    <row r="325" spans="1:10">
      <c r="A325" s="5">
        <v>324</v>
      </c>
      <c r="B325" s="5" t="s">
        <v>1431</v>
      </c>
      <c r="C325" s="5" t="s">
        <v>169</v>
      </c>
      <c r="D325" s="5" t="s">
        <v>2638</v>
      </c>
      <c r="E325" s="5" t="s">
        <v>2639</v>
      </c>
      <c r="F325" s="5" t="s">
        <v>2640</v>
      </c>
      <c r="G325" s="5" t="s">
        <v>1448</v>
      </c>
      <c r="J325" s="5" t="s">
        <v>2915</v>
      </c>
    </row>
    <row r="326" spans="1:10">
      <c r="A326" s="5">
        <v>325</v>
      </c>
      <c r="B326" s="5" t="s">
        <v>1431</v>
      </c>
      <c r="C326" s="5" t="s">
        <v>169</v>
      </c>
      <c r="D326" s="5" t="s">
        <v>2641</v>
      </c>
      <c r="E326" s="5" t="s">
        <v>2642</v>
      </c>
      <c r="F326" s="5" t="s">
        <v>2643</v>
      </c>
      <c r="G326" s="5" t="s">
        <v>1462</v>
      </c>
      <c r="J326" s="5" t="s">
        <v>2915</v>
      </c>
    </row>
    <row r="327" spans="1:10">
      <c r="A327" s="5">
        <v>326</v>
      </c>
      <c r="B327" s="5" t="s">
        <v>1431</v>
      </c>
      <c r="C327" s="5" t="s">
        <v>169</v>
      </c>
      <c r="D327" s="5" t="s">
        <v>2644</v>
      </c>
      <c r="E327" s="5" t="s">
        <v>2645</v>
      </c>
      <c r="F327" s="5" t="s">
        <v>2646</v>
      </c>
      <c r="G327" s="5" t="s">
        <v>1561</v>
      </c>
      <c r="J327" s="5" t="s">
        <v>2915</v>
      </c>
    </row>
    <row r="328" spans="1:10">
      <c r="A328" s="5">
        <v>327</v>
      </c>
      <c r="B328" s="5" t="s">
        <v>1431</v>
      </c>
      <c r="C328" s="5" t="s">
        <v>169</v>
      </c>
      <c r="D328" s="5" t="s">
        <v>2647</v>
      </c>
      <c r="E328" s="5" t="s">
        <v>2648</v>
      </c>
      <c r="F328" s="5" t="s">
        <v>2649</v>
      </c>
      <c r="G328" s="5" t="s">
        <v>1444</v>
      </c>
      <c r="J328" s="5" t="s">
        <v>2915</v>
      </c>
    </row>
    <row r="329" spans="1:10">
      <c r="A329" s="5">
        <v>328</v>
      </c>
      <c r="B329" s="5" t="s">
        <v>1431</v>
      </c>
      <c r="C329" s="5" t="s">
        <v>169</v>
      </c>
      <c r="D329" s="5" t="s">
        <v>2650</v>
      </c>
      <c r="E329" s="5" t="s">
        <v>2651</v>
      </c>
      <c r="F329" s="5" t="s">
        <v>2652</v>
      </c>
      <c r="G329" s="5" t="s">
        <v>1448</v>
      </c>
      <c r="H329" s="5" t="s">
        <v>2653</v>
      </c>
      <c r="J329" s="5" t="s">
        <v>2915</v>
      </c>
    </row>
    <row r="330" spans="1:10">
      <c r="A330" s="5">
        <v>329</v>
      </c>
      <c r="B330" s="5" t="s">
        <v>1431</v>
      </c>
      <c r="C330" s="5" t="s">
        <v>169</v>
      </c>
      <c r="D330" s="5" t="s">
        <v>2654</v>
      </c>
      <c r="E330" s="5" t="s">
        <v>2655</v>
      </c>
      <c r="F330" s="5" t="s">
        <v>2656</v>
      </c>
      <c r="G330" s="5" t="s">
        <v>1444</v>
      </c>
      <c r="J330" s="5" t="s">
        <v>2915</v>
      </c>
    </row>
    <row r="331" spans="1:10">
      <c r="A331" s="5">
        <v>330</v>
      </c>
      <c r="B331" s="5" t="s">
        <v>1431</v>
      </c>
      <c r="C331" s="5" t="s">
        <v>169</v>
      </c>
      <c r="D331" s="5" t="s">
        <v>2657</v>
      </c>
      <c r="E331" s="5" t="s">
        <v>2658</v>
      </c>
      <c r="F331" s="5" t="s">
        <v>2659</v>
      </c>
      <c r="G331" s="5" t="s">
        <v>1500</v>
      </c>
      <c r="H331" s="5" t="s">
        <v>2660</v>
      </c>
      <c r="J331" s="5" t="s">
        <v>2915</v>
      </c>
    </row>
    <row r="332" spans="1:10">
      <c r="A332" s="5">
        <v>331</v>
      </c>
      <c r="B332" s="5" t="s">
        <v>1431</v>
      </c>
      <c r="C332" s="5" t="s">
        <v>169</v>
      </c>
      <c r="D332" s="5" t="s">
        <v>2661</v>
      </c>
      <c r="E332" s="5" t="s">
        <v>2662</v>
      </c>
      <c r="F332" s="5" t="s">
        <v>2663</v>
      </c>
      <c r="G332" s="5" t="s">
        <v>1542</v>
      </c>
      <c r="H332" s="5" t="s">
        <v>2664</v>
      </c>
      <c r="J332" s="5" t="s">
        <v>2915</v>
      </c>
    </row>
    <row r="333" spans="1:10">
      <c r="A333" s="5">
        <v>332</v>
      </c>
      <c r="B333" s="5" t="s">
        <v>1431</v>
      </c>
      <c r="C333" s="5" t="s">
        <v>169</v>
      </c>
      <c r="D333" s="5" t="s">
        <v>2665</v>
      </c>
      <c r="E333" s="5" t="s">
        <v>2666</v>
      </c>
      <c r="F333" s="5" t="s">
        <v>2667</v>
      </c>
      <c r="G333" s="5" t="s">
        <v>1550</v>
      </c>
      <c r="J333" s="5" t="s">
        <v>2915</v>
      </c>
    </row>
    <row r="334" spans="1:10">
      <c r="A334" s="5">
        <v>333</v>
      </c>
      <c r="B334" s="5" t="s">
        <v>1431</v>
      </c>
      <c r="C334" s="5" t="s">
        <v>169</v>
      </c>
      <c r="D334" s="5" t="s">
        <v>2668</v>
      </c>
      <c r="E334" s="5" t="s">
        <v>2669</v>
      </c>
      <c r="F334" s="5" t="s">
        <v>2670</v>
      </c>
      <c r="G334" s="5" t="s">
        <v>1448</v>
      </c>
      <c r="J334" s="5" t="s">
        <v>2915</v>
      </c>
    </row>
    <row r="335" spans="1:10">
      <c r="A335" s="5">
        <v>334</v>
      </c>
      <c r="B335" s="5" t="s">
        <v>1431</v>
      </c>
      <c r="C335" s="5" t="s">
        <v>169</v>
      </c>
      <c r="D335" s="5" t="s">
        <v>2671</v>
      </c>
      <c r="E335" s="5" t="s">
        <v>2672</v>
      </c>
      <c r="F335" s="5" t="s">
        <v>2673</v>
      </c>
      <c r="G335" s="5" t="s">
        <v>1453</v>
      </c>
      <c r="H335" s="5" t="s">
        <v>2360</v>
      </c>
      <c r="J335" s="5" t="s">
        <v>2915</v>
      </c>
    </row>
    <row r="336" spans="1:10">
      <c r="A336" s="5">
        <v>335</v>
      </c>
      <c r="B336" s="5" t="s">
        <v>1431</v>
      </c>
      <c r="C336" s="5" t="s">
        <v>169</v>
      </c>
      <c r="D336" s="5" t="s">
        <v>2674</v>
      </c>
      <c r="E336" s="5" t="s">
        <v>2675</v>
      </c>
      <c r="F336" s="5" t="s">
        <v>2676</v>
      </c>
      <c r="G336" s="5" t="s">
        <v>1462</v>
      </c>
      <c r="H336" s="5" t="s">
        <v>2677</v>
      </c>
      <c r="J336" s="5" t="s">
        <v>2915</v>
      </c>
    </row>
    <row r="337" spans="1:10">
      <c r="A337" s="5">
        <v>336</v>
      </c>
      <c r="B337" s="5" t="s">
        <v>1431</v>
      </c>
      <c r="C337" s="5" t="s">
        <v>169</v>
      </c>
      <c r="D337" s="5" t="s">
        <v>2678</v>
      </c>
      <c r="E337" s="5" t="s">
        <v>2679</v>
      </c>
      <c r="F337" s="5" t="s">
        <v>2680</v>
      </c>
      <c r="G337" s="5" t="s">
        <v>1579</v>
      </c>
      <c r="J337" s="5" t="s">
        <v>2915</v>
      </c>
    </row>
    <row r="338" spans="1:10">
      <c r="A338" s="5">
        <v>337</v>
      </c>
      <c r="B338" s="5" t="s">
        <v>1431</v>
      </c>
      <c r="C338" s="5" t="s">
        <v>169</v>
      </c>
      <c r="D338" s="5" t="s">
        <v>2681</v>
      </c>
      <c r="E338" s="5" t="s">
        <v>2682</v>
      </c>
      <c r="F338" s="5" t="s">
        <v>2683</v>
      </c>
      <c r="G338" s="5" t="s">
        <v>1542</v>
      </c>
      <c r="H338" s="5" t="s">
        <v>2045</v>
      </c>
      <c r="J338" s="5" t="s">
        <v>2915</v>
      </c>
    </row>
    <row r="339" spans="1:10">
      <c r="A339" s="5">
        <v>338</v>
      </c>
      <c r="B339" s="5" t="s">
        <v>1431</v>
      </c>
      <c r="C339" s="5" t="s">
        <v>169</v>
      </c>
      <c r="D339" s="5" t="s">
        <v>2684</v>
      </c>
      <c r="E339" s="5" t="s">
        <v>2685</v>
      </c>
      <c r="F339" s="5" t="s">
        <v>2686</v>
      </c>
      <c r="G339" s="5" t="s">
        <v>1462</v>
      </c>
      <c r="H339" s="5" t="s">
        <v>2045</v>
      </c>
      <c r="J339" s="5" t="s">
        <v>2915</v>
      </c>
    </row>
    <row r="340" spans="1:10">
      <c r="A340" s="5">
        <v>339</v>
      </c>
      <c r="B340" s="5" t="s">
        <v>1431</v>
      </c>
      <c r="C340" s="5" t="s">
        <v>169</v>
      </c>
      <c r="D340" s="5" t="s">
        <v>2687</v>
      </c>
      <c r="E340" s="5" t="s">
        <v>2688</v>
      </c>
      <c r="F340" s="5" t="s">
        <v>2689</v>
      </c>
      <c r="G340" s="5" t="s">
        <v>1453</v>
      </c>
      <c r="H340" s="5" t="s">
        <v>1676</v>
      </c>
      <c r="J340" s="5" t="s">
        <v>2915</v>
      </c>
    </row>
    <row r="341" spans="1:10">
      <c r="A341" s="5">
        <v>340</v>
      </c>
      <c r="B341" s="5" t="s">
        <v>1431</v>
      </c>
      <c r="C341" s="5" t="s">
        <v>169</v>
      </c>
      <c r="D341" s="5" t="s">
        <v>2690</v>
      </c>
      <c r="E341" s="5" t="s">
        <v>2691</v>
      </c>
      <c r="F341" s="5" t="s">
        <v>2692</v>
      </c>
      <c r="G341" s="5" t="s">
        <v>2693</v>
      </c>
      <c r="J341" s="5" t="s">
        <v>2915</v>
      </c>
    </row>
    <row r="342" spans="1:10">
      <c r="A342" s="5">
        <v>341</v>
      </c>
      <c r="B342" s="5" t="s">
        <v>1431</v>
      </c>
      <c r="C342" s="5" t="s">
        <v>169</v>
      </c>
      <c r="D342" s="5" t="s">
        <v>2694</v>
      </c>
      <c r="E342" s="5" t="s">
        <v>2695</v>
      </c>
      <c r="F342" s="5" t="s">
        <v>2696</v>
      </c>
      <c r="G342" s="5" t="s">
        <v>1537</v>
      </c>
      <c r="J342" s="5" t="s">
        <v>2915</v>
      </c>
    </row>
    <row r="343" spans="1:10">
      <c r="A343" s="5">
        <v>342</v>
      </c>
      <c r="B343" s="5" t="s">
        <v>1431</v>
      </c>
      <c r="C343" s="5" t="s">
        <v>169</v>
      </c>
      <c r="D343" s="5" t="s">
        <v>2983</v>
      </c>
      <c r="E343" s="5" t="s">
        <v>2984</v>
      </c>
      <c r="F343" s="5" t="s">
        <v>2985</v>
      </c>
      <c r="G343" s="5" t="s">
        <v>1462</v>
      </c>
      <c r="H343" s="5" t="s">
        <v>2986</v>
      </c>
      <c r="J343" s="5" t="s">
        <v>2915</v>
      </c>
    </row>
    <row r="344" spans="1:10">
      <c r="A344" s="5">
        <v>343</v>
      </c>
      <c r="B344" s="5" t="s">
        <v>1431</v>
      </c>
      <c r="C344" s="5" t="s">
        <v>169</v>
      </c>
      <c r="D344" s="5" t="s">
        <v>2697</v>
      </c>
      <c r="E344" s="5" t="s">
        <v>2698</v>
      </c>
      <c r="F344" s="5" t="s">
        <v>2699</v>
      </c>
      <c r="G344" s="5" t="s">
        <v>1542</v>
      </c>
      <c r="H344" s="5" t="s">
        <v>2700</v>
      </c>
      <c r="J344" s="5" t="s">
        <v>2915</v>
      </c>
    </row>
    <row r="345" spans="1:10">
      <c r="A345" s="5">
        <v>344</v>
      </c>
      <c r="B345" s="5" t="s">
        <v>1431</v>
      </c>
      <c r="C345" s="5" t="s">
        <v>169</v>
      </c>
      <c r="D345" s="5" t="s">
        <v>2701</v>
      </c>
      <c r="E345" s="5" t="s">
        <v>2702</v>
      </c>
      <c r="F345" s="5" t="s">
        <v>2703</v>
      </c>
      <c r="G345" s="5" t="s">
        <v>1643</v>
      </c>
      <c r="H345" s="5" t="s">
        <v>2704</v>
      </c>
      <c r="J345" s="5" t="s">
        <v>2915</v>
      </c>
    </row>
    <row r="346" spans="1:10">
      <c r="A346" s="5">
        <v>345</v>
      </c>
      <c r="B346" s="5" t="s">
        <v>1431</v>
      </c>
      <c r="C346" s="5" t="s">
        <v>169</v>
      </c>
      <c r="D346" s="5" t="s">
        <v>2987</v>
      </c>
      <c r="E346" s="5" t="s">
        <v>2988</v>
      </c>
      <c r="F346" s="5" t="s">
        <v>2989</v>
      </c>
      <c r="G346" s="5" t="s">
        <v>1675</v>
      </c>
      <c r="H346" s="5" t="s">
        <v>2990</v>
      </c>
      <c r="J346" s="5" t="s">
        <v>2915</v>
      </c>
    </row>
    <row r="347" spans="1:10">
      <c r="A347" s="5">
        <v>346</v>
      </c>
      <c r="B347" s="5" t="s">
        <v>1431</v>
      </c>
      <c r="C347" s="5" t="s">
        <v>169</v>
      </c>
      <c r="D347" s="5" t="s">
        <v>2705</v>
      </c>
      <c r="E347" s="5" t="s">
        <v>2706</v>
      </c>
      <c r="F347" s="5" t="s">
        <v>2707</v>
      </c>
      <c r="G347" s="5" t="s">
        <v>1643</v>
      </c>
      <c r="J347" s="5" t="s">
        <v>2915</v>
      </c>
    </row>
    <row r="348" spans="1:10">
      <c r="A348" s="5">
        <v>347</v>
      </c>
      <c r="B348" s="5" t="s">
        <v>1431</v>
      </c>
      <c r="C348" s="5" t="s">
        <v>169</v>
      </c>
      <c r="D348" s="5" t="s">
        <v>2991</v>
      </c>
      <c r="E348" s="5" t="s">
        <v>2992</v>
      </c>
      <c r="F348" s="5" t="s">
        <v>2993</v>
      </c>
      <c r="G348" s="5" t="s">
        <v>1550</v>
      </c>
      <c r="J348" s="5" t="s">
        <v>2915</v>
      </c>
    </row>
    <row r="349" spans="1:10">
      <c r="A349" s="5">
        <v>348</v>
      </c>
      <c r="B349" s="5" t="s">
        <v>1431</v>
      </c>
      <c r="C349" s="5" t="s">
        <v>169</v>
      </c>
      <c r="D349" s="5" t="s">
        <v>2994</v>
      </c>
      <c r="E349" s="5" t="s">
        <v>2995</v>
      </c>
      <c r="F349" s="5" t="s">
        <v>2996</v>
      </c>
      <c r="G349" s="5" t="s">
        <v>1537</v>
      </c>
      <c r="H349" s="5" t="s">
        <v>2997</v>
      </c>
      <c r="J349" s="5" t="s">
        <v>2915</v>
      </c>
    </row>
    <row r="350" spans="1:10">
      <c r="A350" s="5">
        <v>349</v>
      </c>
      <c r="B350" s="5" t="s">
        <v>1431</v>
      </c>
      <c r="C350" s="5" t="s">
        <v>169</v>
      </c>
      <c r="D350" s="5" t="s">
        <v>2998</v>
      </c>
      <c r="E350" s="5" t="s">
        <v>2999</v>
      </c>
      <c r="F350" s="5" t="s">
        <v>3000</v>
      </c>
      <c r="G350" s="5" t="s">
        <v>3001</v>
      </c>
      <c r="J350" s="5" t="s">
        <v>2915</v>
      </c>
    </row>
    <row r="351" spans="1:10">
      <c r="A351" s="5">
        <v>350</v>
      </c>
      <c r="B351" s="5" t="s">
        <v>1431</v>
      </c>
      <c r="C351" s="5" t="s">
        <v>169</v>
      </c>
      <c r="D351" s="5" t="s">
        <v>2708</v>
      </c>
      <c r="E351" s="5" t="s">
        <v>2709</v>
      </c>
      <c r="F351" s="5" t="s">
        <v>2710</v>
      </c>
      <c r="G351" s="5" t="s">
        <v>1579</v>
      </c>
      <c r="J351" s="5" t="s">
        <v>2915</v>
      </c>
    </row>
    <row r="352" spans="1:10">
      <c r="A352" s="5">
        <v>351</v>
      </c>
      <c r="B352" s="5" t="s">
        <v>1431</v>
      </c>
      <c r="C352" s="5" t="s">
        <v>169</v>
      </c>
      <c r="D352" s="5" t="s">
        <v>2711</v>
      </c>
      <c r="E352" s="5" t="s">
        <v>2712</v>
      </c>
      <c r="F352" s="5" t="s">
        <v>2713</v>
      </c>
      <c r="G352" s="5" t="s">
        <v>1688</v>
      </c>
      <c r="H352" s="5" t="s">
        <v>2714</v>
      </c>
      <c r="J352" s="5" t="s">
        <v>2915</v>
      </c>
    </row>
    <row r="353" spans="1:10">
      <c r="A353" s="5">
        <v>352</v>
      </c>
      <c r="B353" s="5" t="s">
        <v>1431</v>
      </c>
      <c r="C353" s="5" t="s">
        <v>169</v>
      </c>
      <c r="D353" s="5" t="s">
        <v>2715</v>
      </c>
      <c r="E353" s="5" t="s">
        <v>2716</v>
      </c>
      <c r="F353" s="5" t="s">
        <v>2717</v>
      </c>
      <c r="G353" s="5" t="s">
        <v>1462</v>
      </c>
      <c r="H353" s="5" t="s">
        <v>2718</v>
      </c>
      <c r="J353" s="5" t="s">
        <v>2915</v>
      </c>
    </row>
    <row r="354" spans="1:10">
      <c r="A354" s="5">
        <v>353</v>
      </c>
      <c r="B354" s="5" t="s">
        <v>1431</v>
      </c>
      <c r="C354" s="5" t="s">
        <v>169</v>
      </c>
      <c r="D354" s="5" t="s">
        <v>2719</v>
      </c>
      <c r="E354" s="5" t="s">
        <v>2720</v>
      </c>
      <c r="F354" s="5" t="s">
        <v>2721</v>
      </c>
      <c r="G354" s="5" t="s">
        <v>1579</v>
      </c>
      <c r="J354" s="5" t="s">
        <v>2915</v>
      </c>
    </row>
    <row r="355" spans="1:10">
      <c r="A355" s="5">
        <v>354</v>
      </c>
      <c r="B355" s="5" t="s">
        <v>1431</v>
      </c>
      <c r="C355" s="5" t="s">
        <v>169</v>
      </c>
      <c r="D355" s="5" t="s">
        <v>2722</v>
      </c>
      <c r="E355" s="5" t="s">
        <v>2723</v>
      </c>
      <c r="F355" s="5" t="s">
        <v>2724</v>
      </c>
      <c r="G355" s="5" t="s">
        <v>1537</v>
      </c>
      <c r="H355" s="5" t="s">
        <v>2725</v>
      </c>
      <c r="J355" s="5" t="s">
        <v>2915</v>
      </c>
    </row>
    <row r="356" spans="1:10">
      <c r="A356" s="5">
        <v>355</v>
      </c>
      <c r="B356" s="5" t="s">
        <v>1431</v>
      </c>
      <c r="C356" s="5" t="s">
        <v>169</v>
      </c>
      <c r="D356" s="5" t="s">
        <v>3002</v>
      </c>
      <c r="E356" s="5" t="s">
        <v>3003</v>
      </c>
      <c r="F356" s="5" t="s">
        <v>3004</v>
      </c>
      <c r="G356" s="5" t="s">
        <v>1579</v>
      </c>
      <c r="J356" s="5" t="s">
        <v>2915</v>
      </c>
    </row>
    <row r="357" spans="1:10">
      <c r="A357" s="5">
        <v>356</v>
      </c>
      <c r="B357" s="5" t="s">
        <v>1431</v>
      </c>
      <c r="C357" s="5" t="s">
        <v>169</v>
      </c>
      <c r="D357" s="5" t="s">
        <v>2726</v>
      </c>
      <c r="E357" s="5" t="s">
        <v>2727</v>
      </c>
      <c r="F357" s="5" t="s">
        <v>2728</v>
      </c>
      <c r="G357" s="5" t="s">
        <v>1542</v>
      </c>
      <c r="H357" s="5" t="s">
        <v>2729</v>
      </c>
      <c r="J357" s="5" t="s">
        <v>2915</v>
      </c>
    </row>
    <row r="358" spans="1:10">
      <c r="A358" s="5">
        <v>357</v>
      </c>
      <c r="B358" s="5" t="s">
        <v>1431</v>
      </c>
      <c r="C358" s="5" t="s">
        <v>169</v>
      </c>
      <c r="D358" s="5" t="s">
        <v>2730</v>
      </c>
      <c r="E358" s="5" t="s">
        <v>2731</v>
      </c>
      <c r="F358" s="5" t="s">
        <v>2732</v>
      </c>
      <c r="G358" s="5" t="s">
        <v>1579</v>
      </c>
      <c r="H358" s="5" t="s">
        <v>2733</v>
      </c>
      <c r="J358" s="5" t="s">
        <v>2915</v>
      </c>
    </row>
    <row r="359" spans="1:10">
      <c r="A359" s="5">
        <v>358</v>
      </c>
      <c r="B359" s="5" t="s">
        <v>1431</v>
      </c>
      <c r="C359" s="5" t="s">
        <v>169</v>
      </c>
      <c r="D359" s="5" t="s">
        <v>3005</v>
      </c>
      <c r="E359" s="5" t="s">
        <v>3006</v>
      </c>
      <c r="F359" s="5" t="s">
        <v>3007</v>
      </c>
      <c r="G359" s="5" t="s">
        <v>1448</v>
      </c>
      <c r="J359" s="5" t="s">
        <v>2915</v>
      </c>
    </row>
    <row r="360" spans="1:10">
      <c r="A360" s="5">
        <v>359</v>
      </c>
      <c r="B360" s="5" t="s">
        <v>1431</v>
      </c>
      <c r="C360" s="5" t="s">
        <v>169</v>
      </c>
      <c r="D360" s="5" t="s">
        <v>2734</v>
      </c>
      <c r="E360" s="5" t="s">
        <v>2735</v>
      </c>
      <c r="F360" s="5" t="s">
        <v>2736</v>
      </c>
      <c r="G360" s="5" t="s">
        <v>1778</v>
      </c>
      <c r="H360" s="5" t="s">
        <v>1779</v>
      </c>
      <c r="J360" s="5" t="s">
        <v>2915</v>
      </c>
    </row>
    <row r="361" spans="1:10">
      <c r="A361" s="5">
        <v>360</v>
      </c>
      <c r="B361" s="5" t="s">
        <v>1431</v>
      </c>
      <c r="C361" s="5" t="s">
        <v>169</v>
      </c>
      <c r="D361" s="5" t="s">
        <v>2737</v>
      </c>
      <c r="E361" s="5" t="s">
        <v>2738</v>
      </c>
      <c r="F361" s="5" t="s">
        <v>2739</v>
      </c>
      <c r="G361" s="5" t="s">
        <v>1579</v>
      </c>
      <c r="H361" s="5" t="s">
        <v>2740</v>
      </c>
      <c r="J361" s="5" t="s">
        <v>2915</v>
      </c>
    </row>
    <row r="362" spans="1:10">
      <c r="A362" s="5">
        <v>361</v>
      </c>
      <c r="B362" s="5" t="s">
        <v>1431</v>
      </c>
      <c r="C362" s="5" t="s">
        <v>169</v>
      </c>
      <c r="D362" s="5" t="s">
        <v>2741</v>
      </c>
      <c r="E362" s="5" t="s">
        <v>2742</v>
      </c>
      <c r="F362" s="5" t="s">
        <v>2743</v>
      </c>
      <c r="G362" s="5" t="s">
        <v>1444</v>
      </c>
      <c r="H362" s="5" t="s">
        <v>2744</v>
      </c>
      <c r="J362" s="5" t="s">
        <v>2915</v>
      </c>
    </row>
    <row r="363" spans="1:10">
      <c r="A363" s="5">
        <v>362</v>
      </c>
      <c r="B363" s="5" t="s">
        <v>1431</v>
      </c>
      <c r="C363" s="5" t="s">
        <v>169</v>
      </c>
      <c r="D363" s="5" t="s">
        <v>2745</v>
      </c>
      <c r="E363" s="5" t="s">
        <v>2746</v>
      </c>
      <c r="F363" s="5" t="s">
        <v>2747</v>
      </c>
      <c r="G363" s="5" t="s">
        <v>1453</v>
      </c>
      <c r="H363" s="5" t="s">
        <v>2748</v>
      </c>
      <c r="J363" s="5" t="s">
        <v>2915</v>
      </c>
    </row>
    <row r="364" spans="1:10">
      <c r="A364" s="5">
        <v>363</v>
      </c>
      <c r="B364" s="5" t="s">
        <v>1431</v>
      </c>
      <c r="C364" s="5" t="s">
        <v>169</v>
      </c>
      <c r="D364" s="5" t="s">
        <v>2749</v>
      </c>
      <c r="E364" s="5" t="s">
        <v>2750</v>
      </c>
      <c r="F364" s="5" t="s">
        <v>2751</v>
      </c>
      <c r="G364" s="5" t="s">
        <v>1444</v>
      </c>
      <c r="J364" s="5" t="s">
        <v>2915</v>
      </c>
    </row>
    <row r="365" spans="1:10">
      <c r="A365" s="5">
        <v>364</v>
      </c>
      <c r="B365" s="5" t="s">
        <v>1431</v>
      </c>
      <c r="C365" s="5" t="s">
        <v>169</v>
      </c>
      <c r="D365" s="5" t="s">
        <v>2752</v>
      </c>
      <c r="E365" s="5" t="s">
        <v>2753</v>
      </c>
      <c r="F365" s="5" t="s">
        <v>2754</v>
      </c>
      <c r="G365" s="5" t="s">
        <v>1643</v>
      </c>
      <c r="J365" s="5" t="s">
        <v>2915</v>
      </c>
    </row>
    <row r="366" spans="1:10">
      <c r="A366" s="5">
        <v>365</v>
      </c>
      <c r="B366" s="5" t="s">
        <v>1431</v>
      </c>
      <c r="C366" s="5" t="s">
        <v>169</v>
      </c>
      <c r="D366" s="5" t="s">
        <v>2755</v>
      </c>
      <c r="E366" s="5" t="s">
        <v>2756</v>
      </c>
      <c r="F366" s="5" t="s">
        <v>2757</v>
      </c>
      <c r="G366" s="5" t="s">
        <v>1453</v>
      </c>
      <c r="J366" s="5" t="s">
        <v>2915</v>
      </c>
    </row>
    <row r="367" spans="1:10">
      <c r="A367" s="5">
        <v>366</v>
      </c>
      <c r="B367" s="5" t="s">
        <v>1431</v>
      </c>
      <c r="C367" s="5" t="s">
        <v>169</v>
      </c>
      <c r="D367" s="5" t="s">
        <v>2758</v>
      </c>
      <c r="E367" s="5" t="s">
        <v>2759</v>
      </c>
      <c r="F367" s="5" t="s">
        <v>2760</v>
      </c>
      <c r="G367" s="5" t="s">
        <v>1537</v>
      </c>
      <c r="H367" s="5" t="s">
        <v>2761</v>
      </c>
      <c r="J367" s="5" t="s">
        <v>2915</v>
      </c>
    </row>
    <row r="368" spans="1:10">
      <c r="A368" s="5">
        <v>367</v>
      </c>
      <c r="B368" s="5" t="s">
        <v>1431</v>
      </c>
      <c r="C368" s="5" t="s">
        <v>169</v>
      </c>
      <c r="D368" s="5" t="s">
        <v>2762</v>
      </c>
      <c r="E368" s="5" t="s">
        <v>2763</v>
      </c>
      <c r="F368" s="5" t="s">
        <v>2764</v>
      </c>
      <c r="G368" s="5" t="s">
        <v>1462</v>
      </c>
      <c r="J368" s="5" t="s">
        <v>2915</v>
      </c>
    </row>
    <row r="369" spans="1:10">
      <c r="A369" s="5">
        <v>368</v>
      </c>
      <c r="B369" s="5" t="s">
        <v>1431</v>
      </c>
      <c r="C369" s="5" t="s">
        <v>169</v>
      </c>
      <c r="D369" s="5" t="s">
        <v>2765</v>
      </c>
      <c r="E369" s="5" t="s">
        <v>2766</v>
      </c>
      <c r="F369" s="5" t="s">
        <v>2767</v>
      </c>
      <c r="G369" s="5" t="s">
        <v>1725</v>
      </c>
      <c r="H369" s="5" t="s">
        <v>2768</v>
      </c>
      <c r="J369" s="5" t="s">
        <v>2915</v>
      </c>
    </row>
    <row r="370" spans="1:10">
      <c r="A370" s="5">
        <v>369</v>
      </c>
      <c r="B370" s="5" t="s">
        <v>1431</v>
      </c>
      <c r="C370" s="5" t="s">
        <v>169</v>
      </c>
      <c r="D370" s="5" t="s">
        <v>2769</v>
      </c>
      <c r="E370" s="5" t="s">
        <v>2770</v>
      </c>
      <c r="F370" s="5" t="s">
        <v>2771</v>
      </c>
      <c r="G370" s="5" t="s">
        <v>1448</v>
      </c>
      <c r="J370" s="5" t="s">
        <v>2915</v>
      </c>
    </row>
    <row r="371" spans="1:10">
      <c r="A371" s="5">
        <v>370</v>
      </c>
      <c r="B371" s="5" t="s">
        <v>1431</v>
      </c>
      <c r="C371" s="5" t="s">
        <v>169</v>
      </c>
      <c r="D371" s="5" t="s">
        <v>2772</v>
      </c>
      <c r="E371" s="5" t="s">
        <v>2773</v>
      </c>
      <c r="F371" s="5" t="s">
        <v>2774</v>
      </c>
      <c r="G371" s="5" t="s">
        <v>1550</v>
      </c>
      <c r="J371" s="5" t="s">
        <v>2915</v>
      </c>
    </row>
    <row r="372" spans="1:10">
      <c r="A372" s="5">
        <v>371</v>
      </c>
      <c r="B372" s="5" t="s">
        <v>1431</v>
      </c>
      <c r="C372" s="5" t="s">
        <v>169</v>
      </c>
      <c r="D372" s="5" t="s">
        <v>2775</v>
      </c>
      <c r="E372" s="5" t="s">
        <v>2776</v>
      </c>
      <c r="F372" s="5" t="s">
        <v>2777</v>
      </c>
      <c r="G372" s="5" t="s">
        <v>2778</v>
      </c>
      <c r="J372" s="5" t="s">
        <v>2915</v>
      </c>
    </row>
    <row r="373" spans="1:10">
      <c r="A373" s="5">
        <v>372</v>
      </c>
      <c r="B373" s="5" t="s">
        <v>1431</v>
      </c>
      <c r="C373" s="5" t="s">
        <v>169</v>
      </c>
      <c r="D373" s="5" t="s">
        <v>2779</v>
      </c>
      <c r="E373" s="5" t="s">
        <v>2780</v>
      </c>
      <c r="F373" s="5" t="s">
        <v>2781</v>
      </c>
      <c r="G373" s="5" t="s">
        <v>1550</v>
      </c>
      <c r="H373" s="5" t="s">
        <v>2782</v>
      </c>
      <c r="J373" s="5" t="s">
        <v>2915</v>
      </c>
    </row>
    <row r="374" spans="1:10">
      <c r="A374" s="5">
        <v>373</v>
      </c>
      <c r="B374" s="5" t="s">
        <v>1431</v>
      </c>
      <c r="C374" s="5" t="s">
        <v>169</v>
      </c>
      <c r="D374" s="5" t="s">
        <v>2783</v>
      </c>
      <c r="E374" s="5" t="s">
        <v>2784</v>
      </c>
      <c r="F374" s="5" t="s">
        <v>2785</v>
      </c>
      <c r="G374" s="5" t="s">
        <v>1725</v>
      </c>
      <c r="H374" s="5" t="s">
        <v>2786</v>
      </c>
      <c r="J374" s="5" t="s">
        <v>2915</v>
      </c>
    </row>
    <row r="375" spans="1:10">
      <c r="A375" s="5">
        <v>374</v>
      </c>
      <c r="B375" s="5" t="s">
        <v>1431</v>
      </c>
      <c r="C375" s="5" t="s">
        <v>169</v>
      </c>
      <c r="D375" s="5" t="s">
        <v>2787</v>
      </c>
      <c r="E375" s="5" t="s">
        <v>2788</v>
      </c>
      <c r="F375" s="5" t="s">
        <v>2789</v>
      </c>
      <c r="G375" s="5" t="s">
        <v>1542</v>
      </c>
      <c r="J375" s="5" t="s">
        <v>2915</v>
      </c>
    </row>
    <row r="376" spans="1:10">
      <c r="A376" s="5">
        <v>375</v>
      </c>
      <c r="B376" s="5" t="s">
        <v>1431</v>
      </c>
      <c r="C376" s="5" t="s">
        <v>169</v>
      </c>
      <c r="D376" s="5" t="s">
        <v>3008</v>
      </c>
      <c r="E376" s="5" t="s">
        <v>3009</v>
      </c>
      <c r="F376" s="5" t="s">
        <v>3010</v>
      </c>
      <c r="G376" s="5" t="s">
        <v>1462</v>
      </c>
      <c r="J376" s="5" t="s">
        <v>2915</v>
      </c>
    </row>
    <row r="377" spans="1:10">
      <c r="A377" s="5">
        <v>376</v>
      </c>
      <c r="B377" s="5" t="s">
        <v>1431</v>
      </c>
      <c r="C377" s="5" t="s">
        <v>169</v>
      </c>
      <c r="D377" s="5" t="s">
        <v>2790</v>
      </c>
      <c r="E377" s="5" t="s">
        <v>2791</v>
      </c>
      <c r="F377" s="5" t="s">
        <v>2792</v>
      </c>
      <c r="G377" s="5" t="s">
        <v>1462</v>
      </c>
      <c r="H377" s="5" t="s">
        <v>2793</v>
      </c>
      <c r="J377" s="5" t="s">
        <v>2915</v>
      </c>
    </row>
    <row r="378" spans="1:10">
      <c r="A378" s="5">
        <v>377</v>
      </c>
      <c r="B378" s="5" t="s">
        <v>1431</v>
      </c>
      <c r="C378" s="5" t="s">
        <v>169</v>
      </c>
      <c r="D378" s="5" t="s">
        <v>2794</v>
      </c>
      <c r="E378" s="5" t="s">
        <v>2795</v>
      </c>
      <c r="F378" s="5" t="s">
        <v>2796</v>
      </c>
      <c r="G378" s="5" t="s">
        <v>1500</v>
      </c>
      <c r="H378" s="5" t="s">
        <v>2797</v>
      </c>
      <c r="J378" s="5" t="s">
        <v>2915</v>
      </c>
    </row>
    <row r="379" spans="1:10">
      <c r="A379" s="5">
        <v>378</v>
      </c>
      <c r="B379" s="5" t="s">
        <v>1431</v>
      </c>
      <c r="C379" s="5" t="s">
        <v>169</v>
      </c>
      <c r="D379" s="5" t="s">
        <v>2798</v>
      </c>
      <c r="E379" s="5" t="s">
        <v>2799</v>
      </c>
      <c r="F379" s="5" t="s">
        <v>2800</v>
      </c>
      <c r="G379" s="5" t="s">
        <v>1524</v>
      </c>
      <c r="H379" s="5" t="s">
        <v>2801</v>
      </c>
      <c r="J379" s="5" t="s">
        <v>2915</v>
      </c>
    </row>
    <row r="380" spans="1:10">
      <c r="A380" s="5">
        <v>379</v>
      </c>
      <c r="B380" s="5" t="s">
        <v>1431</v>
      </c>
      <c r="C380" s="5" t="s">
        <v>169</v>
      </c>
      <c r="D380" s="5" t="s">
        <v>2802</v>
      </c>
      <c r="E380" s="5" t="s">
        <v>2803</v>
      </c>
      <c r="F380" s="5" t="s">
        <v>2804</v>
      </c>
      <c r="G380" s="5" t="s">
        <v>2805</v>
      </c>
      <c r="H380" s="5" t="s">
        <v>2806</v>
      </c>
      <c r="J380" s="5" t="s">
        <v>2915</v>
      </c>
    </row>
    <row r="381" spans="1:10">
      <c r="A381" s="5">
        <v>380</v>
      </c>
      <c r="B381" s="5" t="s">
        <v>1431</v>
      </c>
      <c r="C381" s="5" t="s">
        <v>169</v>
      </c>
      <c r="D381" s="5" t="s">
        <v>2811</v>
      </c>
      <c r="E381" s="5" t="s">
        <v>3011</v>
      </c>
      <c r="F381" s="5" t="s">
        <v>2808</v>
      </c>
      <c r="G381" s="5" t="s">
        <v>2812</v>
      </c>
      <c r="J381" s="5" t="s">
        <v>2915</v>
      </c>
    </row>
    <row r="382" spans="1:10">
      <c r="A382" s="5">
        <v>381</v>
      </c>
      <c r="B382" s="5" t="s">
        <v>1431</v>
      </c>
      <c r="C382" s="5" t="s">
        <v>169</v>
      </c>
      <c r="D382" s="5" t="s">
        <v>2807</v>
      </c>
      <c r="E382" s="5" t="s">
        <v>3011</v>
      </c>
      <c r="F382" s="5" t="s">
        <v>2808</v>
      </c>
      <c r="G382" s="5" t="s">
        <v>2809</v>
      </c>
      <c r="H382" s="5" t="s">
        <v>2810</v>
      </c>
      <c r="J382" s="5" t="s">
        <v>2915</v>
      </c>
    </row>
    <row r="383" spans="1:10">
      <c r="A383" s="5">
        <v>382</v>
      </c>
      <c r="B383" s="5" t="s">
        <v>1431</v>
      </c>
      <c r="C383" s="5" t="s">
        <v>169</v>
      </c>
      <c r="D383" s="5" t="s">
        <v>2813</v>
      </c>
      <c r="E383" s="5" t="s">
        <v>2814</v>
      </c>
      <c r="F383" s="5" t="s">
        <v>2815</v>
      </c>
      <c r="G383" s="5" t="s">
        <v>1542</v>
      </c>
      <c r="H383" s="5" t="s">
        <v>2816</v>
      </c>
      <c r="J383" s="5" t="s">
        <v>2915</v>
      </c>
    </row>
    <row r="384" spans="1:10">
      <c r="A384" s="5">
        <v>383</v>
      </c>
      <c r="B384" s="5" t="s">
        <v>1431</v>
      </c>
      <c r="C384" s="5" t="s">
        <v>169</v>
      </c>
      <c r="D384" s="5" t="s">
        <v>3012</v>
      </c>
      <c r="E384" s="5" t="s">
        <v>3013</v>
      </c>
      <c r="F384" s="5" t="s">
        <v>3014</v>
      </c>
      <c r="G384" s="5" t="s">
        <v>1579</v>
      </c>
      <c r="H384" s="5" t="s">
        <v>1676</v>
      </c>
      <c r="J384" s="5" t="s">
        <v>2915</v>
      </c>
    </row>
    <row r="385" spans="1:10">
      <c r="A385" s="5">
        <v>384</v>
      </c>
      <c r="B385" s="5" t="s">
        <v>1431</v>
      </c>
      <c r="C385" s="5" t="s">
        <v>169</v>
      </c>
      <c r="D385" s="5" t="s">
        <v>2817</v>
      </c>
      <c r="E385" s="5" t="s">
        <v>2818</v>
      </c>
      <c r="F385" s="5" t="s">
        <v>2819</v>
      </c>
      <c r="G385" s="5" t="s">
        <v>2820</v>
      </c>
      <c r="J385" s="5" t="s">
        <v>2915</v>
      </c>
    </row>
    <row r="386" spans="1:10">
      <c r="A386" s="5">
        <v>385</v>
      </c>
      <c r="B386" s="5" t="s">
        <v>1431</v>
      </c>
      <c r="C386" s="5" t="s">
        <v>169</v>
      </c>
      <c r="D386" s="5" t="s">
        <v>2821</v>
      </c>
      <c r="E386" s="5" t="s">
        <v>2822</v>
      </c>
      <c r="F386" s="5" t="s">
        <v>1434</v>
      </c>
      <c r="G386" s="5" t="s">
        <v>2823</v>
      </c>
      <c r="H386" s="5" t="s">
        <v>1440</v>
      </c>
      <c r="J386" s="5" t="s">
        <v>2915</v>
      </c>
    </row>
    <row r="387" spans="1:10">
      <c r="A387" s="5">
        <v>386</v>
      </c>
      <c r="B387" s="5" t="s">
        <v>1431</v>
      </c>
      <c r="C387" s="5" t="s">
        <v>169</v>
      </c>
      <c r="D387" s="5" t="s">
        <v>2824</v>
      </c>
      <c r="E387" s="5" t="s">
        <v>2825</v>
      </c>
      <c r="F387" s="5" t="s">
        <v>2826</v>
      </c>
      <c r="G387" s="5" t="s">
        <v>1561</v>
      </c>
      <c r="H387" s="5" t="s">
        <v>2827</v>
      </c>
      <c r="J387" s="5" t="s">
        <v>2915</v>
      </c>
    </row>
    <row r="388" spans="1:10">
      <c r="A388" s="5">
        <v>387</v>
      </c>
      <c r="B388" s="5" t="s">
        <v>1431</v>
      </c>
      <c r="C388" s="5" t="s">
        <v>169</v>
      </c>
      <c r="D388" s="5" t="s">
        <v>2828</v>
      </c>
      <c r="E388" s="5" t="s">
        <v>2829</v>
      </c>
      <c r="F388" s="5" t="s">
        <v>2830</v>
      </c>
      <c r="G388" s="5" t="s">
        <v>2831</v>
      </c>
      <c r="H388" s="5" t="s">
        <v>1792</v>
      </c>
      <c r="J388" s="5" t="s">
        <v>2915</v>
      </c>
    </row>
    <row r="389" spans="1:10">
      <c r="A389" s="5">
        <v>388</v>
      </c>
      <c r="B389" s="5" t="s">
        <v>1431</v>
      </c>
      <c r="C389" s="5" t="s">
        <v>169</v>
      </c>
      <c r="D389" s="5" t="s">
        <v>2832</v>
      </c>
      <c r="E389" s="5" t="s">
        <v>2833</v>
      </c>
      <c r="F389" s="5" t="s">
        <v>2834</v>
      </c>
      <c r="G389" s="5" t="s">
        <v>1602</v>
      </c>
      <c r="J389" s="5" t="s">
        <v>2915</v>
      </c>
    </row>
    <row r="390" spans="1:10">
      <c r="A390" s="5">
        <v>389</v>
      </c>
      <c r="B390" s="5" t="s">
        <v>1431</v>
      </c>
      <c r="C390" s="5" t="s">
        <v>169</v>
      </c>
      <c r="D390" s="5" t="s">
        <v>2835</v>
      </c>
      <c r="E390" s="5" t="s">
        <v>2836</v>
      </c>
      <c r="F390" s="5" t="s">
        <v>2837</v>
      </c>
      <c r="G390" s="5" t="s">
        <v>1838</v>
      </c>
      <c r="H390" s="5" t="s">
        <v>2838</v>
      </c>
      <c r="J390" s="5" t="s">
        <v>2915</v>
      </c>
    </row>
    <row r="391" spans="1:10">
      <c r="A391" s="5">
        <v>390</v>
      </c>
      <c r="B391" s="5" t="s">
        <v>1431</v>
      </c>
      <c r="C391" s="5" t="s">
        <v>169</v>
      </c>
      <c r="D391" s="5" t="s">
        <v>2839</v>
      </c>
      <c r="E391" s="5" t="s">
        <v>2840</v>
      </c>
      <c r="F391" s="5" t="s">
        <v>2841</v>
      </c>
      <c r="G391" s="5" t="s">
        <v>1444</v>
      </c>
      <c r="H391" s="5" t="s">
        <v>2842</v>
      </c>
      <c r="J391" s="5" t="s">
        <v>2915</v>
      </c>
    </row>
    <row r="392" spans="1:10">
      <c r="A392" s="5">
        <v>391</v>
      </c>
      <c r="B392" s="5" t="s">
        <v>1431</v>
      </c>
      <c r="C392" s="5" t="s">
        <v>169</v>
      </c>
      <c r="D392" s="5" t="s">
        <v>2843</v>
      </c>
      <c r="E392" s="5" t="s">
        <v>2844</v>
      </c>
      <c r="F392" s="5" t="s">
        <v>2845</v>
      </c>
      <c r="G392" s="5" t="s">
        <v>2846</v>
      </c>
      <c r="H392" s="5" t="s">
        <v>2847</v>
      </c>
      <c r="J392" s="5" t="s">
        <v>2915</v>
      </c>
    </row>
    <row r="393" spans="1:10">
      <c r="A393" s="5">
        <v>392</v>
      </c>
      <c r="B393" s="5" t="s">
        <v>1431</v>
      </c>
      <c r="C393" s="5" t="s">
        <v>169</v>
      </c>
      <c r="D393" s="5" t="s">
        <v>2848</v>
      </c>
      <c r="E393" s="5" t="s">
        <v>2849</v>
      </c>
      <c r="F393" s="5" t="s">
        <v>2850</v>
      </c>
      <c r="G393" s="5" t="s">
        <v>1720</v>
      </c>
      <c r="H393" s="5" t="s">
        <v>2851</v>
      </c>
      <c r="J393" s="5" t="s">
        <v>2915</v>
      </c>
    </row>
    <row r="394" spans="1:10">
      <c r="A394" s="5">
        <v>393</v>
      </c>
      <c r="B394" s="5" t="s">
        <v>1431</v>
      </c>
      <c r="C394" s="5" t="s">
        <v>169</v>
      </c>
      <c r="D394" s="5" t="s">
        <v>2852</v>
      </c>
      <c r="E394" s="5" t="s">
        <v>2853</v>
      </c>
      <c r="F394" s="5" t="s">
        <v>2854</v>
      </c>
      <c r="G394" s="5" t="s">
        <v>1550</v>
      </c>
      <c r="H394" s="5" t="s">
        <v>2855</v>
      </c>
      <c r="J394" s="5" t="s">
        <v>2915</v>
      </c>
    </row>
    <row r="395" spans="1:10">
      <c r="A395" s="5">
        <v>394</v>
      </c>
      <c r="B395" s="5" t="s">
        <v>1431</v>
      </c>
      <c r="C395" s="5" t="s">
        <v>169</v>
      </c>
      <c r="D395" s="5" t="s">
        <v>2856</v>
      </c>
      <c r="E395" s="5" t="s">
        <v>2857</v>
      </c>
      <c r="F395" s="5" t="s">
        <v>2858</v>
      </c>
      <c r="G395" s="5" t="s">
        <v>1670</v>
      </c>
      <c r="H395" s="5" t="s">
        <v>2859</v>
      </c>
      <c r="J395" s="5" t="s">
        <v>2915</v>
      </c>
    </row>
    <row r="396" spans="1:10">
      <c r="A396" s="5">
        <v>395</v>
      </c>
      <c r="B396" s="5" t="s">
        <v>1431</v>
      </c>
      <c r="C396" s="5" t="s">
        <v>169</v>
      </c>
      <c r="D396" s="5" t="s">
        <v>2860</v>
      </c>
      <c r="E396" s="5" t="s">
        <v>2861</v>
      </c>
      <c r="F396" s="5" t="s">
        <v>2862</v>
      </c>
      <c r="G396" s="5" t="s">
        <v>1768</v>
      </c>
      <c r="H396" s="5" t="s">
        <v>2863</v>
      </c>
      <c r="J396" s="5" t="s">
        <v>2915</v>
      </c>
    </row>
    <row r="397" spans="1:10">
      <c r="A397" s="5">
        <v>396</v>
      </c>
      <c r="B397" s="5" t="s">
        <v>1431</v>
      </c>
      <c r="C397" s="5" t="s">
        <v>169</v>
      </c>
      <c r="D397" s="5" t="s">
        <v>2864</v>
      </c>
      <c r="E397" s="5" t="s">
        <v>2865</v>
      </c>
      <c r="F397" s="5" t="s">
        <v>2866</v>
      </c>
      <c r="G397" s="5" t="s">
        <v>1448</v>
      </c>
      <c r="H397" s="5" t="s">
        <v>2867</v>
      </c>
      <c r="J397" s="5" t="s">
        <v>2915</v>
      </c>
    </row>
    <row r="398" spans="1:10">
      <c r="A398" s="5">
        <v>397</v>
      </c>
      <c r="B398" s="5" t="s">
        <v>1431</v>
      </c>
      <c r="C398" s="5" t="s">
        <v>169</v>
      </c>
      <c r="D398" s="5" t="s">
        <v>2868</v>
      </c>
      <c r="E398" s="5" t="s">
        <v>2869</v>
      </c>
      <c r="F398" s="5" t="s">
        <v>2870</v>
      </c>
      <c r="G398" s="5" t="s">
        <v>2125</v>
      </c>
      <c r="H398" s="5" t="s">
        <v>2546</v>
      </c>
      <c r="J398" s="5" t="s">
        <v>2915</v>
      </c>
    </row>
    <row r="399" spans="1:10">
      <c r="A399" s="5">
        <v>398</v>
      </c>
      <c r="B399" s="5" t="s">
        <v>1431</v>
      </c>
      <c r="C399" s="5" t="s">
        <v>169</v>
      </c>
      <c r="D399" s="5" t="s">
        <v>2871</v>
      </c>
      <c r="E399" s="5" t="s">
        <v>2872</v>
      </c>
      <c r="F399" s="5" t="s">
        <v>2873</v>
      </c>
      <c r="G399" s="5" t="s">
        <v>1688</v>
      </c>
      <c r="H399" s="5" t="s">
        <v>2874</v>
      </c>
      <c r="J399" s="5" t="s">
        <v>2915</v>
      </c>
    </row>
    <row r="400" spans="1:10">
      <c r="A400" s="5">
        <v>399</v>
      </c>
      <c r="B400" s="5" t="s">
        <v>1431</v>
      </c>
      <c r="C400" s="5" t="s">
        <v>169</v>
      </c>
      <c r="D400" s="5" t="s">
        <v>2875</v>
      </c>
      <c r="E400" s="5" t="s">
        <v>2876</v>
      </c>
      <c r="F400" s="5" t="s">
        <v>2877</v>
      </c>
      <c r="G400" s="5" t="s">
        <v>1675</v>
      </c>
      <c r="H400" s="5" t="s">
        <v>2878</v>
      </c>
      <c r="J400" s="5" t="s">
        <v>2915</v>
      </c>
    </row>
    <row r="401" spans="1:10">
      <c r="A401" s="5">
        <v>400</v>
      </c>
      <c r="B401" s="5" t="s">
        <v>1431</v>
      </c>
      <c r="C401" s="5" t="s">
        <v>169</v>
      </c>
      <c r="D401" s="5" t="s">
        <v>2879</v>
      </c>
      <c r="E401" s="5" t="s">
        <v>2880</v>
      </c>
      <c r="F401" s="5" t="s">
        <v>2881</v>
      </c>
      <c r="G401" s="5" t="s">
        <v>1444</v>
      </c>
      <c r="H401" s="5" t="s">
        <v>2882</v>
      </c>
      <c r="J401" s="5" t="s">
        <v>2915</v>
      </c>
    </row>
    <row r="402" spans="1:10">
      <c r="A402" s="5">
        <v>401</v>
      </c>
      <c r="B402" s="5" t="s">
        <v>1431</v>
      </c>
      <c r="C402" s="5" t="s">
        <v>169</v>
      </c>
      <c r="D402" s="5" t="s">
        <v>2883</v>
      </c>
      <c r="E402" s="5" t="s">
        <v>2884</v>
      </c>
      <c r="F402" s="5" t="s">
        <v>2885</v>
      </c>
      <c r="G402" s="5" t="s">
        <v>1444</v>
      </c>
      <c r="H402" s="5" t="s">
        <v>1613</v>
      </c>
      <c r="J402" s="5" t="s">
        <v>2915</v>
      </c>
    </row>
    <row r="403" spans="1:10">
      <c r="A403" s="5">
        <v>402</v>
      </c>
      <c r="B403" s="5" t="s">
        <v>1431</v>
      </c>
      <c r="C403" s="5" t="s">
        <v>169</v>
      </c>
      <c r="D403" s="5" t="s">
        <v>2886</v>
      </c>
      <c r="E403" s="5" t="s">
        <v>2887</v>
      </c>
      <c r="F403" s="5" t="s">
        <v>2888</v>
      </c>
      <c r="G403" s="5" t="s">
        <v>1617</v>
      </c>
      <c r="H403" s="5" t="s">
        <v>2889</v>
      </c>
      <c r="J403" s="5" t="s">
        <v>2915</v>
      </c>
    </row>
    <row r="404" spans="1:10">
      <c r="A404" s="5">
        <v>403</v>
      </c>
      <c r="B404" s="5" t="s">
        <v>1431</v>
      </c>
      <c r="C404" s="5" t="s">
        <v>169</v>
      </c>
      <c r="D404" s="5" t="s">
        <v>2890</v>
      </c>
      <c r="E404" s="5" t="s">
        <v>2891</v>
      </c>
      <c r="F404" s="5" t="s">
        <v>1489</v>
      </c>
      <c r="G404" s="5" t="s">
        <v>2892</v>
      </c>
      <c r="J404" s="5" t="s">
        <v>2915</v>
      </c>
    </row>
    <row r="405" spans="1:10">
      <c r="A405" s="5">
        <v>404</v>
      </c>
      <c r="B405" s="5" t="s">
        <v>1431</v>
      </c>
      <c r="C405" s="5" t="s">
        <v>169</v>
      </c>
      <c r="D405" s="5" t="s">
        <v>2893</v>
      </c>
      <c r="E405" s="5" t="s">
        <v>2894</v>
      </c>
      <c r="F405" s="5" t="s">
        <v>2895</v>
      </c>
      <c r="G405" s="5" t="s">
        <v>2896</v>
      </c>
      <c r="J405" s="5" t="s">
        <v>2915</v>
      </c>
    </row>
    <row r="406" spans="1:10">
      <c r="A406" s="5">
        <v>405</v>
      </c>
      <c r="B406" s="5" t="s">
        <v>1431</v>
      </c>
      <c r="C406" s="5" t="s">
        <v>169</v>
      </c>
      <c r="D406" s="5" t="s">
        <v>2897</v>
      </c>
      <c r="E406" s="5" t="s">
        <v>2898</v>
      </c>
      <c r="F406" s="5" t="s">
        <v>2899</v>
      </c>
      <c r="G406" s="5" t="s">
        <v>1566</v>
      </c>
      <c r="J406" s="5" t="s">
        <v>2915</v>
      </c>
    </row>
    <row r="407" spans="1:10">
      <c r="A407" s="5">
        <v>406</v>
      </c>
      <c r="B407" s="5" t="s">
        <v>1431</v>
      </c>
      <c r="C407" s="5" t="s">
        <v>169</v>
      </c>
      <c r="D407" s="5" t="s">
        <v>2900</v>
      </c>
      <c r="E407" s="5" t="s">
        <v>2901</v>
      </c>
      <c r="F407" s="5" t="s">
        <v>2902</v>
      </c>
      <c r="G407" s="5" t="s">
        <v>1453</v>
      </c>
      <c r="H407" s="5" t="s">
        <v>2903</v>
      </c>
      <c r="J407" s="5" t="s">
        <v>2915</v>
      </c>
    </row>
    <row r="408" spans="1:10">
      <c r="A408" s="5">
        <v>407</v>
      </c>
      <c r="B408" s="5" t="s">
        <v>1431</v>
      </c>
      <c r="C408" s="5" t="s">
        <v>169</v>
      </c>
      <c r="D408" s="5" t="s">
        <v>2904</v>
      </c>
      <c r="E408" s="5" t="s">
        <v>2905</v>
      </c>
      <c r="F408" s="5" t="s">
        <v>2819</v>
      </c>
      <c r="G408" s="5" t="s">
        <v>2906</v>
      </c>
      <c r="J408" s="5" t="s">
        <v>2915</v>
      </c>
    </row>
    <row r="409" spans="1:10">
      <c r="A409" s="5">
        <v>408</v>
      </c>
      <c r="B409" s="5" t="s">
        <v>1431</v>
      </c>
      <c r="C409" s="5" t="s">
        <v>169</v>
      </c>
      <c r="D409" s="5" t="s">
        <v>2907</v>
      </c>
      <c r="E409" s="5" t="s">
        <v>2908</v>
      </c>
      <c r="F409" s="5" t="s">
        <v>1434</v>
      </c>
      <c r="G409" s="5" t="s">
        <v>2909</v>
      </c>
      <c r="H409" s="5" t="s">
        <v>1440</v>
      </c>
      <c r="J409" s="5" t="s">
        <v>2915</v>
      </c>
    </row>
    <row r="410" spans="1:10">
      <c r="A410" s="5">
        <v>409</v>
      </c>
      <c r="B410" s="5" t="s">
        <v>1431</v>
      </c>
      <c r="C410" s="5" t="s">
        <v>169</v>
      </c>
      <c r="D410" s="5" t="s">
        <v>2910</v>
      </c>
      <c r="E410" s="5" t="s">
        <v>2911</v>
      </c>
      <c r="F410" s="5" t="s">
        <v>2912</v>
      </c>
      <c r="G410" s="5" t="s">
        <v>2913</v>
      </c>
      <c r="H410" s="5" t="s">
        <v>2914</v>
      </c>
      <c r="J410" s="5" t="s">
        <v>2915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2" t="s">
        <v>397</v>
      </c>
      <c r="E4" s="1153"/>
      <c r="F4" s="1153"/>
      <c r="G4" s="1153"/>
      <c r="H4" s="115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60"/>
      <c r="R8" s="212"/>
      <c r="S8" s="357"/>
      <c r="T8" s="357"/>
      <c r="U8" s="357"/>
      <c r="V8" s="357"/>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60"/>
      <c r="R9" s="212"/>
      <c r="S9" s="357"/>
      <c r="T9" s="357"/>
      <c r="U9" s="357"/>
      <c r="V9" s="357"/>
    </row>
    <row r="10" spans="1:256" ht="12" customHeight="1">
      <c r="C10" s="249"/>
      <c r="D10" s="355" t="s">
        <v>93</v>
      </c>
      <c r="E10" s="355" t="s">
        <v>49</v>
      </c>
      <c r="F10" s="1151" t="s">
        <v>50</v>
      </c>
      <c r="G10" s="1151"/>
      <c r="H10" s="355" t="s">
        <v>51</v>
      </c>
      <c r="I10" s="1151" t="s">
        <v>68</v>
      </c>
      <c r="J10" s="115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0"/>
      <c r="D12" s="1157">
        <v>1</v>
      </c>
      <c r="E12" s="1161" t="s">
        <v>2926</v>
      </c>
      <c r="F12" s="1111"/>
      <c r="G12" s="1103">
        <v>0</v>
      </c>
      <c r="H12" s="358"/>
      <c r="I12" s="250"/>
      <c r="J12" s="395" t="s">
        <v>519</v>
      </c>
      <c r="K12" s="735"/>
      <c r="L12" s="266"/>
      <c r="M12" s="831">
        <f>mergeValue(H12)</f>
        <v>0</v>
      </c>
      <c r="N12" s="1009"/>
      <c r="O12" s="1009"/>
      <c r="P12" s="831" t="str">
        <f>IF(ISERROR(MATCH(Q12,MODesc,0)),"n","y")</f>
        <v>n</v>
      </c>
      <c r="Q12" s="1009" t="s">
        <v>2926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61"/>
  </cols>
  <sheetData>
    <row r="1" spans="1:4">
      <c r="A1" s="1061" t="s">
        <v>1407</v>
      </c>
      <c r="B1" t="s">
        <v>514</v>
      </c>
      <c r="C1" t="s">
        <v>515</v>
      </c>
      <c r="D1" t="s">
        <v>1406</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1101</v>
      </c>
      <c r="D163" t="s">
        <v>1102</v>
      </c>
    </row>
    <row r="164" spans="1:4">
      <c r="A164" s="1061">
        <v>163</v>
      </c>
      <c r="B164" t="s">
        <v>1097</v>
      </c>
      <c r="C164" t="s">
        <v>1103</v>
      </c>
      <c r="D164" t="s">
        <v>1104</v>
      </c>
    </row>
    <row r="165" spans="1:4">
      <c r="A165" s="1061">
        <v>164</v>
      </c>
      <c r="B165" t="s">
        <v>1097</v>
      </c>
      <c r="C165" t="s">
        <v>1105</v>
      </c>
      <c r="D165" t="s">
        <v>1106</v>
      </c>
    </row>
    <row r="166" spans="1:4">
      <c r="A166" s="1061">
        <v>165</v>
      </c>
      <c r="B166" t="s">
        <v>1097</v>
      </c>
      <c r="C166" t="s">
        <v>1107</v>
      </c>
      <c r="D166" t="s">
        <v>1108</v>
      </c>
    </row>
    <row r="167" spans="1:4">
      <c r="A167" s="1061">
        <v>166</v>
      </c>
      <c r="B167" t="s">
        <v>1097</v>
      </c>
      <c r="C167" t="s">
        <v>1109</v>
      </c>
      <c r="D167" t="s">
        <v>1110</v>
      </c>
    </row>
    <row r="168" spans="1:4">
      <c r="A168" s="1061">
        <v>167</v>
      </c>
      <c r="B168" t="s">
        <v>1097</v>
      </c>
      <c r="C168" t="s">
        <v>1111</v>
      </c>
      <c r="D168" t="s">
        <v>1112</v>
      </c>
    </row>
    <row r="169" spans="1:4">
      <c r="A169" s="1061">
        <v>168</v>
      </c>
      <c r="B169" t="s">
        <v>1097</v>
      </c>
      <c r="C169" t="s">
        <v>1097</v>
      </c>
      <c r="D169" t="s">
        <v>1098</v>
      </c>
    </row>
    <row r="170" spans="1:4">
      <c r="A170" s="1061">
        <v>169</v>
      </c>
      <c r="B170" t="s">
        <v>1097</v>
      </c>
      <c r="C170" t="s">
        <v>1113</v>
      </c>
      <c r="D170" t="s">
        <v>1114</v>
      </c>
    </row>
    <row r="171" spans="1:4">
      <c r="A171" s="1061">
        <v>170</v>
      </c>
      <c r="B171" t="s">
        <v>1097</v>
      </c>
      <c r="C171" t="s">
        <v>1115</v>
      </c>
      <c r="D171" t="s">
        <v>1116</v>
      </c>
    </row>
    <row r="172" spans="1:4">
      <c r="A172" s="1061">
        <v>171</v>
      </c>
      <c r="B172" t="s">
        <v>1097</v>
      </c>
      <c r="C172" t="s">
        <v>1117</v>
      </c>
      <c r="D172" t="s">
        <v>1118</v>
      </c>
    </row>
    <row r="173" spans="1:4">
      <c r="A173" s="1061">
        <v>172</v>
      </c>
      <c r="B173" t="s">
        <v>1097</v>
      </c>
      <c r="C173" t="s">
        <v>1119</v>
      </c>
      <c r="D173" t="s">
        <v>1120</v>
      </c>
    </row>
    <row r="174" spans="1:4">
      <c r="A174" s="1061">
        <v>173</v>
      </c>
      <c r="B174" t="s">
        <v>1097</v>
      </c>
      <c r="C174" t="s">
        <v>1121</v>
      </c>
      <c r="D174" t="s">
        <v>1122</v>
      </c>
    </row>
    <row r="175" spans="1:4">
      <c r="A175" s="1061">
        <v>174</v>
      </c>
      <c r="B175" t="s">
        <v>1097</v>
      </c>
      <c r="C175" t="s">
        <v>1123</v>
      </c>
      <c r="D175" t="s">
        <v>1124</v>
      </c>
    </row>
    <row r="176" spans="1:4">
      <c r="A176" s="1061">
        <v>175</v>
      </c>
      <c r="B176" t="s">
        <v>1097</v>
      </c>
      <c r="C176" t="s">
        <v>1125</v>
      </c>
      <c r="D176" t="s">
        <v>1126</v>
      </c>
    </row>
    <row r="177" spans="1:4">
      <c r="A177" s="1061">
        <v>176</v>
      </c>
      <c r="B177" t="s">
        <v>1097</v>
      </c>
      <c r="C177" t="s">
        <v>1127</v>
      </c>
      <c r="D177" t="s">
        <v>1128</v>
      </c>
    </row>
    <row r="178" spans="1:4">
      <c r="A178" s="1061">
        <v>177</v>
      </c>
      <c r="B178" t="s">
        <v>1129</v>
      </c>
      <c r="C178" t="s">
        <v>1131</v>
      </c>
      <c r="D178" t="s">
        <v>1132</v>
      </c>
    </row>
    <row r="179" spans="1:4">
      <c r="A179" s="1061">
        <v>178</v>
      </c>
      <c r="B179" t="s">
        <v>1129</v>
      </c>
      <c r="C179" t="s">
        <v>1133</v>
      </c>
      <c r="D179" t="s">
        <v>1134</v>
      </c>
    </row>
    <row r="180" spans="1:4">
      <c r="A180" s="1061">
        <v>179</v>
      </c>
      <c r="B180" t="s">
        <v>1129</v>
      </c>
      <c r="C180" t="s">
        <v>1129</v>
      </c>
      <c r="D180" t="s">
        <v>1130</v>
      </c>
    </row>
    <row r="181" spans="1:4">
      <c r="A181" s="1061">
        <v>180</v>
      </c>
      <c r="B181" t="s">
        <v>1129</v>
      </c>
      <c r="C181" t="s">
        <v>1135</v>
      </c>
      <c r="D181" t="s">
        <v>1136</v>
      </c>
    </row>
    <row r="182" spans="1:4">
      <c r="A182" s="1061">
        <v>181</v>
      </c>
      <c r="B182" t="s">
        <v>1129</v>
      </c>
      <c r="C182" t="s">
        <v>1137</v>
      </c>
      <c r="D182" t="s">
        <v>1138</v>
      </c>
    </row>
    <row r="183" spans="1:4">
      <c r="A183" s="1061">
        <v>182</v>
      </c>
      <c r="B183" t="s">
        <v>1129</v>
      </c>
      <c r="C183" t="s">
        <v>1139</v>
      </c>
      <c r="D183" t="s">
        <v>1140</v>
      </c>
    </row>
    <row r="184" spans="1:4">
      <c r="A184" s="1061">
        <v>183</v>
      </c>
      <c r="B184" t="s">
        <v>1129</v>
      </c>
      <c r="C184" t="s">
        <v>1141</v>
      </c>
      <c r="D184" t="s">
        <v>1142</v>
      </c>
    </row>
    <row r="185" spans="1:4">
      <c r="A185" s="1061">
        <v>184</v>
      </c>
      <c r="B185" t="s">
        <v>1129</v>
      </c>
      <c r="C185" t="s">
        <v>1143</v>
      </c>
      <c r="D185" t="s">
        <v>1144</v>
      </c>
    </row>
    <row r="186" spans="1:4">
      <c r="A186" s="1061">
        <v>185</v>
      </c>
      <c r="B186" t="s">
        <v>1129</v>
      </c>
      <c r="C186" t="s">
        <v>1145</v>
      </c>
      <c r="D186" t="s">
        <v>1146</v>
      </c>
    </row>
    <row r="187" spans="1:4">
      <c r="A187" s="1061">
        <v>186</v>
      </c>
      <c r="B187" t="s">
        <v>1129</v>
      </c>
      <c r="C187" t="s">
        <v>1147</v>
      </c>
      <c r="D187" t="s">
        <v>1148</v>
      </c>
    </row>
    <row r="188" spans="1:4">
      <c r="A188" s="1061">
        <v>187</v>
      </c>
      <c r="B188" t="s">
        <v>1149</v>
      </c>
      <c r="C188" t="s">
        <v>1151</v>
      </c>
      <c r="D188" t="s">
        <v>1152</v>
      </c>
    </row>
    <row r="189" spans="1:4">
      <c r="A189" s="1061">
        <v>188</v>
      </c>
      <c r="B189" t="s">
        <v>1149</v>
      </c>
      <c r="C189" t="s">
        <v>1153</v>
      </c>
      <c r="D189" t="s">
        <v>1154</v>
      </c>
    </row>
    <row r="190" spans="1:4">
      <c r="A190" s="1061">
        <v>189</v>
      </c>
      <c r="B190" t="s">
        <v>1149</v>
      </c>
      <c r="C190" t="s">
        <v>1149</v>
      </c>
      <c r="D190" t="s">
        <v>1150</v>
      </c>
    </row>
    <row r="191" spans="1:4">
      <c r="A191" s="1061">
        <v>190</v>
      </c>
      <c r="B191" t="s">
        <v>1149</v>
      </c>
      <c r="C191" t="s">
        <v>1155</v>
      </c>
      <c r="D191" t="s">
        <v>1156</v>
      </c>
    </row>
    <row r="192" spans="1:4">
      <c r="A192" s="1061">
        <v>191</v>
      </c>
      <c r="B192" t="s">
        <v>1149</v>
      </c>
      <c r="C192" t="s">
        <v>907</v>
      </c>
      <c r="D192" t="s">
        <v>1157</v>
      </c>
    </row>
    <row r="193" spans="1:4">
      <c r="A193" s="1061">
        <v>192</v>
      </c>
      <c r="B193" t="s">
        <v>1149</v>
      </c>
      <c r="C193" t="s">
        <v>1158</v>
      </c>
      <c r="D193" t="s">
        <v>1159</v>
      </c>
    </row>
    <row r="194" spans="1:4">
      <c r="A194" s="1061">
        <v>193</v>
      </c>
      <c r="B194" t="s">
        <v>1160</v>
      </c>
      <c r="C194" t="s">
        <v>1160</v>
      </c>
      <c r="D194" t="s">
        <v>1161</v>
      </c>
    </row>
    <row r="195" spans="1:4">
      <c r="A195" s="1061">
        <v>194</v>
      </c>
      <c r="B195" t="s">
        <v>1162</v>
      </c>
      <c r="C195" t="s">
        <v>1164</v>
      </c>
      <c r="D195" t="s">
        <v>1165</v>
      </c>
    </row>
    <row r="196" spans="1:4">
      <c r="A196" s="1061">
        <v>195</v>
      </c>
      <c r="B196" t="s">
        <v>1162</v>
      </c>
      <c r="C196" t="s">
        <v>1166</v>
      </c>
      <c r="D196" t="s">
        <v>1167</v>
      </c>
    </row>
    <row r="197" spans="1:4">
      <c r="A197" s="1061">
        <v>196</v>
      </c>
      <c r="B197" t="s">
        <v>1162</v>
      </c>
      <c r="C197" t="s">
        <v>1168</v>
      </c>
      <c r="D197" t="s">
        <v>1169</v>
      </c>
    </row>
    <row r="198" spans="1:4">
      <c r="A198" s="1061">
        <v>197</v>
      </c>
      <c r="B198" t="s">
        <v>1162</v>
      </c>
      <c r="C198" t="s">
        <v>1170</v>
      </c>
      <c r="D198" t="s">
        <v>1171</v>
      </c>
    </row>
    <row r="199" spans="1:4">
      <c r="A199" s="1061">
        <v>198</v>
      </c>
      <c r="B199" t="s">
        <v>1162</v>
      </c>
      <c r="C199" t="s">
        <v>1162</v>
      </c>
      <c r="D199" t="s">
        <v>1163</v>
      </c>
    </row>
    <row r="200" spans="1:4">
      <c r="A200" s="1061">
        <v>199</v>
      </c>
      <c r="B200" t="s">
        <v>1162</v>
      </c>
      <c r="C200" t="s">
        <v>1172</v>
      </c>
      <c r="D200" t="s">
        <v>1173</v>
      </c>
    </row>
    <row r="201" spans="1:4">
      <c r="A201" s="1061">
        <v>200</v>
      </c>
      <c r="B201" t="s">
        <v>1162</v>
      </c>
      <c r="C201" t="s">
        <v>1174</v>
      </c>
      <c r="D201" t="s">
        <v>1175</v>
      </c>
    </row>
    <row r="202" spans="1:4">
      <c r="A202" s="1061">
        <v>201</v>
      </c>
      <c r="B202" t="s">
        <v>1162</v>
      </c>
      <c r="C202" t="s">
        <v>1176</v>
      </c>
      <c r="D202" t="s">
        <v>1177</v>
      </c>
    </row>
    <row r="203" spans="1:4">
      <c r="A203" s="1061">
        <v>202</v>
      </c>
      <c r="B203" t="s">
        <v>1162</v>
      </c>
      <c r="C203" t="s">
        <v>1178</v>
      </c>
      <c r="D203" t="s">
        <v>1179</v>
      </c>
    </row>
    <row r="204" spans="1:4">
      <c r="A204" s="1061">
        <v>203</v>
      </c>
      <c r="B204" t="s">
        <v>1162</v>
      </c>
      <c r="C204" t="s">
        <v>1180</v>
      </c>
      <c r="D204" t="s">
        <v>1181</v>
      </c>
    </row>
    <row r="205" spans="1:4">
      <c r="A205" s="1061">
        <v>204</v>
      </c>
      <c r="B205" t="s">
        <v>1162</v>
      </c>
      <c r="C205" t="s">
        <v>1182</v>
      </c>
      <c r="D205" t="s">
        <v>1183</v>
      </c>
    </row>
    <row r="206" spans="1:4">
      <c r="A206" s="1061">
        <v>205</v>
      </c>
      <c r="B206" t="s">
        <v>1184</v>
      </c>
      <c r="C206" t="s">
        <v>1186</v>
      </c>
      <c r="D206" t="s">
        <v>1187</v>
      </c>
    </row>
    <row r="207" spans="1:4">
      <c r="A207" s="1061">
        <v>206</v>
      </c>
      <c r="B207" t="s">
        <v>1184</v>
      </c>
      <c r="C207" t="s">
        <v>1188</v>
      </c>
      <c r="D207" t="s">
        <v>1189</v>
      </c>
    </row>
    <row r="208" spans="1:4">
      <c r="A208" s="1061">
        <v>207</v>
      </c>
      <c r="B208" t="s">
        <v>1184</v>
      </c>
      <c r="C208" t="s">
        <v>1190</v>
      </c>
      <c r="D208" t="s">
        <v>1191</v>
      </c>
    </row>
    <row r="209" spans="1:4">
      <c r="A209" s="1061">
        <v>208</v>
      </c>
      <c r="B209" t="s">
        <v>1184</v>
      </c>
      <c r="C209" t="s">
        <v>1184</v>
      </c>
      <c r="D209" t="s">
        <v>1185</v>
      </c>
    </row>
    <row r="210" spans="1:4">
      <c r="A210" s="1061">
        <v>209</v>
      </c>
      <c r="B210" t="s">
        <v>1184</v>
      </c>
      <c r="C210" t="s">
        <v>1192</v>
      </c>
      <c r="D210" t="s">
        <v>1193</v>
      </c>
    </row>
    <row r="211" spans="1:4">
      <c r="A211" s="1061">
        <v>210</v>
      </c>
      <c r="B211" t="s">
        <v>1184</v>
      </c>
      <c r="C211" t="s">
        <v>1194</v>
      </c>
      <c r="D211" t="s">
        <v>1195</v>
      </c>
    </row>
    <row r="212" spans="1:4">
      <c r="A212" s="1061">
        <v>211</v>
      </c>
      <c r="B212" t="s">
        <v>1196</v>
      </c>
      <c r="C212" t="s">
        <v>1198</v>
      </c>
      <c r="D212" t="s">
        <v>1199</v>
      </c>
    </row>
    <row r="213" spans="1:4">
      <c r="A213" s="1061">
        <v>212</v>
      </c>
      <c r="B213" t="s">
        <v>1196</v>
      </c>
      <c r="C213" t="s">
        <v>1200</v>
      </c>
      <c r="D213" t="s">
        <v>1201</v>
      </c>
    </row>
    <row r="214" spans="1:4">
      <c r="A214" s="1061">
        <v>213</v>
      </c>
      <c r="B214" t="s">
        <v>1196</v>
      </c>
      <c r="C214" t="s">
        <v>1202</v>
      </c>
      <c r="D214" t="s">
        <v>1203</v>
      </c>
    </row>
    <row r="215" spans="1:4">
      <c r="A215" s="1061">
        <v>214</v>
      </c>
      <c r="B215" t="s">
        <v>1196</v>
      </c>
      <c r="C215" t="s">
        <v>1204</v>
      </c>
      <c r="D215" t="s">
        <v>1205</v>
      </c>
    </row>
    <row r="216" spans="1:4">
      <c r="A216" s="1061">
        <v>215</v>
      </c>
      <c r="B216" t="s">
        <v>1196</v>
      </c>
      <c r="C216" t="s">
        <v>1206</v>
      </c>
      <c r="D216" t="s">
        <v>1207</v>
      </c>
    </row>
    <row r="217" spans="1:4">
      <c r="A217" s="1061">
        <v>216</v>
      </c>
      <c r="B217" t="s">
        <v>1196</v>
      </c>
      <c r="C217" t="s">
        <v>1208</v>
      </c>
      <c r="D217" t="s">
        <v>1209</v>
      </c>
    </row>
    <row r="218" spans="1:4">
      <c r="A218" s="1061">
        <v>217</v>
      </c>
      <c r="B218" t="s">
        <v>1196</v>
      </c>
      <c r="C218" t="s">
        <v>1210</v>
      </c>
      <c r="D218" t="s">
        <v>1211</v>
      </c>
    </row>
    <row r="219" spans="1:4">
      <c r="A219" s="1061">
        <v>218</v>
      </c>
      <c r="B219" t="s">
        <v>1196</v>
      </c>
      <c r="C219" t="s">
        <v>1212</v>
      </c>
      <c r="D219" t="s">
        <v>1213</v>
      </c>
    </row>
    <row r="220" spans="1:4">
      <c r="A220" s="1061">
        <v>219</v>
      </c>
      <c r="B220" t="s">
        <v>1196</v>
      </c>
      <c r="C220" t="s">
        <v>1196</v>
      </c>
      <c r="D220" t="s">
        <v>1197</v>
      </c>
    </row>
    <row r="221" spans="1:4">
      <c r="A221" s="1061">
        <v>220</v>
      </c>
      <c r="B221" t="s">
        <v>1196</v>
      </c>
      <c r="C221" t="s">
        <v>1214</v>
      </c>
      <c r="D221" t="s">
        <v>1215</v>
      </c>
    </row>
    <row r="222" spans="1:4">
      <c r="A222" s="1061">
        <v>221</v>
      </c>
      <c r="B222" t="s">
        <v>1196</v>
      </c>
      <c r="C222" t="s">
        <v>1216</v>
      </c>
      <c r="D222" t="s">
        <v>1217</v>
      </c>
    </row>
    <row r="223" spans="1:4">
      <c r="A223" s="1061">
        <v>222</v>
      </c>
      <c r="B223" t="s">
        <v>1196</v>
      </c>
      <c r="C223" t="s">
        <v>1218</v>
      </c>
      <c r="D223" t="s">
        <v>1219</v>
      </c>
    </row>
    <row r="224" spans="1:4">
      <c r="A224" s="1061">
        <v>223</v>
      </c>
      <c r="B224" t="s">
        <v>1196</v>
      </c>
      <c r="C224" t="s">
        <v>1220</v>
      </c>
      <c r="D224" t="s">
        <v>1221</v>
      </c>
    </row>
    <row r="225" spans="1:4">
      <c r="A225" s="1061">
        <v>224</v>
      </c>
      <c r="B225" t="s">
        <v>1196</v>
      </c>
      <c r="C225" t="s">
        <v>1222</v>
      </c>
      <c r="D225" t="s">
        <v>1223</v>
      </c>
    </row>
    <row r="226" spans="1:4">
      <c r="A226" s="1061">
        <v>225</v>
      </c>
      <c r="B226" t="s">
        <v>1224</v>
      </c>
      <c r="C226" t="s">
        <v>1226</v>
      </c>
      <c r="D226" t="s">
        <v>1227</v>
      </c>
    </row>
    <row r="227" spans="1:4">
      <c r="A227" s="1061">
        <v>226</v>
      </c>
      <c r="B227" t="s">
        <v>1224</v>
      </c>
      <c r="C227" t="s">
        <v>1228</v>
      </c>
      <c r="D227" t="s">
        <v>1229</v>
      </c>
    </row>
    <row r="228" spans="1:4">
      <c r="A228" s="1061">
        <v>227</v>
      </c>
      <c r="B228" t="s">
        <v>1224</v>
      </c>
      <c r="C228" t="s">
        <v>1230</v>
      </c>
      <c r="D228" t="s">
        <v>1231</v>
      </c>
    </row>
    <row r="229" spans="1:4">
      <c r="A229" s="1061">
        <v>228</v>
      </c>
      <c r="B229" t="s">
        <v>1224</v>
      </c>
      <c r="C229" t="s">
        <v>1232</v>
      </c>
      <c r="D229" t="s">
        <v>1233</v>
      </c>
    </row>
    <row r="230" spans="1:4">
      <c r="A230" s="1061">
        <v>229</v>
      </c>
      <c r="B230" t="s">
        <v>1224</v>
      </c>
      <c r="C230" t="s">
        <v>1224</v>
      </c>
      <c r="D230" t="s">
        <v>1225</v>
      </c>
    </row>
    <row r="231" spans="1:4">
      <c r="A231" s="1061">
        <v>230</v>
      </c>
      <c r="B231" t="s">
        <v>1224</v>
      </c>
      <c r="C231" t="s">
        <v>1234</v>
      </c>
      <c r="D231" t="s">
        <v>1235</v>
      </c>
    </row>
    <row r="232" spans="1:4">
      <c r="A232" s="1061">
        <v>231</v>
      </c>
      <c r="B232" t="s">
        <v>1236</v>
      </c>
      <c r="C232" t="s">
        <v>1238</v>
      </c>
      <c r="D232" t="s">
        <v>1239</v>
      </c>
    </row>
    <row r="233" spans="1:4">
      <c r="A233" s="1061">
        <v>232</v>
      </c>
      <c r="B233" t="s">
        <v>1236</v>
      </c>
      <c r="C233" t="s">
        <v>1240</v>
      </c>
      <c r="D233" t="s">
        <v>1241</v>
      </c>
    </row>
    <row r="234" spans="1:4">
      <c r="A234" s="1061">
        <v>233</v>
      </c>
      <c r="B234" t="s">
        <v>1236</v>
      </c>
      <c r="C234" t="s">
        <v>1242</v>
      </c>
      <c r="D234" t="s">
        <v>1243</v>
      </c>
    </row>
    <row r="235" spans="1:4">
      <c r="A235" s="1061">
        <v>234</v>
      </c>
      <c r="B235" t="s">
        <v>1236</v>
      </c>
      <c r="C235" t="s">
        <v>1244</v>
      </c>
      <c r="D235" t="s">
        <v>1245</v>
      </c>
    </row>
    <row r="236" spans="1:4">
      <c r="A236" s="1061">
        <v>235</v>
      </c>
      <c r="B236" t="s">
        <v>1236</v>
      </c>
      <c r="C236" t="s">
        <v>1246</v>
      </c>
      <c r="D236" t="s">
        <v>1247</v>
      </c>
    </row>
    <row r="237" spans="1:4">
      <c r="A237" s="1061">
        <v>236</v>
      </c>
      <c r="B237" t="s">
        <v>1236</v>
      </c>
      <c r="C237" t="s">
        <v>1248</v>
      </c>
      <c r="D237" t="s">
        <v>1249</v>
      </c>
    </row>
    <row r="238" spans="1:4">
      <c r="A238" s="1061">
        <v>237</v>
      </c>
      <c r="B238" t="s">
        <v>1236</v>
      </c>
      <c r="C238" t="s">
        <v>1250</v>
      </c>
      <c r="D238" t="s">
        <v>1251</v>
      </c>
    </row>
    <row r="239" spans="1:4">
      <c r="A239" s="1061">
        <v>238</v>
      </c>
      <c r="B239" t="s">
        <v>1236</v>
      </c>
      <c r="C239" t="s">
        <v>1236</v>
      </c>
      <c r="D239" t="s">
        <v>1237</v>
      </c>
    </row>
    <row r="240" spans="1:4">
      <c r="A240" s="1061">
        <v>239</v>
      </c>
      <c r="B240" t="s">
        <v>1252</v>
      </c>
      <c r="C240" t="s">
        <v>1254</v>
      </c>
      <c r="D240" t="s">
        <v>1255</v>
      </c>
    </row>
    <row r="241" spans="1:4">
      <c r="A241" s="1061">
        <v>240</v>
      </c>
      <c r="B241" t="s">
        <v>1252</v>
      </c>
      <c r="C241" t="s">
        <v>1256</v>
      </c>
      <c r="D241" t="s">
        <v>1257</v>
      </c>
    </row>
    <row r="242" spans="1:4">
      <c r="A242" s="1061">
        <v>241</v>
      </c>
      <c r="B242" t="s">
        <v>1252</v>
      </c>
      <c r="C242" t="s">
        <v>1258</v>
      </c>
      <c r="D242" t="s">
        <v>1259</v>
      </c>
    </row>
    <row r="243" spans="1:4">
      <c r="A243" s="1061">
        <v>242</v>
      </c>
      <c r="B243" t="s">
        <v>1252</v>
      </c>
      <c r="C243" t="s">
        <v>1260</v>
      </c>
      <c r="D243" t="s">
        <v>1261</v>
      </c>
    </row>
    <row r="244" spans="1:4">
      <c r="A244" s="1061">
        <v>243</v>
      </c>
      <c r="B244" t="s">
        <v>1252</v>
      </c>
      <c r="C244" t="s">
        <v>1262</v>
      </c>
      <c r="D244" t="s">
        <v>1263</v>
      </c>
    </row>
    <row r="245" spans="1:4">
      <c r="A245" s="1061">
        <v>244</v>
      </c>
      <c r="B245" t="s">
        <v>1252</v>
      </c>
      <c r="C245" t="s">
        <v>1264</v>
      </c>
      <c r="D245" t="s">
        <v>1265</v>
      </c>
    </row>
    <row r="246" spans="1:4">
      <c r="A246" s="1061">
        <v>245</v>
      </c>
      <c r="B246" t="s">
        <v>1252</v>
      </c>
      <c r="C246" t="s">
        <v>1266</v>
      </c>
      <c r="D246" t="s">
        <v>1267</v>
      </c>
    </row>
    <row r="247" spans="1:4">
      <c r="A247" s="1061">
        <v>246</v>
      </c>
      <c r="B247" t="s">
        <v>1252</v>
      </c>
      <c r="C247" t="s">
        <v>1268</v>
      </c>
      <c r="D247" t="s">
        <v>1269</v>
      </c>
    </row>
    <row r="248" spans="1:4">
      <c r="A248" s="1061">
        <v>247</v>
      </c>
      <c r="B248" t="s">
        <v>1252</v>
      </c>
      <c r="C248" t="s">
        <v>1270</v>
      </c>
      <c r="D248" t="s">
        <v>1271</v>
      </c>
    </row>
    <row r="249" spans="1:4">
      <c r="A249" s="1061">
        <v>248</v>
      </c>
      <c r="B249" t="s">
        <v>1252</v>
      </c>
      <c r="C249" t="s">
        <v>1272</v>
      </c>
      <c r="D249" t="s">
        <v>1273</v>
      </c>
    </row>
    <row r="250" spans="1:4">
      <c r="A250" s="1061">
        <v>249</v>
      </c>
      <c r="B250" t="s">
        <v>1252</v>
      </c>
      <c r="C250" t="s">
        <v>1274</v>
      </c>
      <c r="D250" t="s">
        <v>1275</v>
      </c>
    </row>
    <row r="251" spans="1:4">
      <c r="A251" s="1061">
        <v>250</v>
      </c>
      <c r="B251" t="s">
        <v>1252</v>
      </c>
      <c r="C251" t="s">
        <v>1276</v>
      </c>
      <c r="D251" t="s">
        <v>1277</v>
      </c>
    </row>
    <row r="252" spans="1:4">
      <c r="A252" s="1061">
        <v>251</v>
      </c>
      <c r="B252" t="s">
        <v>1252</v>
      </c>
      <c r="C252" t="s">
        <v>1278</v>
      </c>
      <c r="D252" t="s">
        <v>1279</v>
      </c>
    </row>
    <row r="253" spans="1:4">
      <c r="A253" s="1061">
        <v>252</v>
      </c>
      <c r="B253" t="s">
        <v>1252</v>
      </c>
      <c r="C253" t="s">
        <v>1280</v>
      </c>
      <c r="D253" t="s">
        <v>1281</v>
      </c>
    </row>
    <row r="254" spans="1:4">
      <c r="A254" s="1061">
        <v>253</v>
      </c>
      <c r="B254" t="s">
        <v>1252</v>
      </c>
      <c r="C254" t="s">
        <v>1252</v>
      </c>
      <c r="D254" t="s">
        <v>1253</v>
      </c>
    </row>
    <row r="255" spans="1:4">
      <c r="A255" s="1061">
        <v>254</v>
      </c>
      <c r="B255" t="s">
        <v>1252</v>
      </c>
      <c r="C255" t="s">
        <v>1282</v>
      </c>
      <c r="D255" t="s">
        <v>1283</v>
      </c>
    </row>
    <row r="256" spans="1:4">
      <c r="A256" s="1061">
        <v>255</v>
      </c>
      <c r="B256" t="s">
        <v>1252</v>
      </c>
      <c r="C256" t="s">
        <v>1284</v>
      </c>
      <c r="D256" t="s">
        <v>1285</v>
      </c>
    </row>
    <row r="257" spans="1:4">
      <c r="A257" s="1061">
        <v>256</v>
      </c>
      <c r="B257" t="s">
        <v>1286</v>
      </c>
      <c r="C257" t="s">
        <v>1288</v>
      </c>
      <c r="D257" t="s">
        <v>1289</v>
      </c>
    </row>
    <row r="258" spans="1:4">
      <c r="A258" s="1061">
        <v>257</v>
      </c>
      <c r="B258" t="s">
        <v>1286</v>
      </c>
      <c r="C258" t="s">
        <v>1290</v>
      </c>
      <c r="D258" t="s">
        <v>1291</v>
      </c>
    </row>
    <row r="259" spans="1:4">
      <c r="A259" s="1061">
        <v>258</v>
      </c>
      <c r="B259" t="s">
        <v>1286</v>
      </c>
      <c r="C259" t="s">
        <v>1292</v>
      </c>
      <c r="D259" t="s">
        <v>1293</v>
      </c>
    </row>
    <row r="260" spans="1:4">
      <c r="A260" s="1061">
        <v>259</v>
      </c>
      <c r="B260" t="s">
        <v>1286</v>
      </c>
      <c r="C260" t="s">
        <v>1294</v>
      </c>
      <c r="D260" t="s">
        <v>1295</v>
      </c>
    </row>
    <row r="261" spans="1:4">
      <c r="A261" s="1061">
        <v>260</v>
      </c>
      <c r="B261" t="s">
        <v>1286</v>
      </c>
      <c r="C261" t="s">
        <v>1296</v>
      </c>
      <c r="D261" t="s">
        <v>1297</v>
      </c>
    </row>
    <row r="262" spans="1:4">
      <c r="A262" s="1061">
        <v>261</v>
      </c>
      <c r="B262" t="s">
        <v>1286</v>
      </c>
      <c r="C262" t="s">
        <v>1298</v>
      </c>
      <c r="D262" t="s">
        <v>1299</v>
      </c>
    </row>
    <row r="263" spans="1:4">
      <c r="A263" s="1061">
        <v>262</v>
      </c>
      <c r="B263" t="s">
        <v>1286</v>
      </c>
      <c r="C263" t="s">
        <v>1300</v>
      </c>
      <c r="D263" t="s">
        <v>1301</v>
      </c>
    </row>
    <row r="264" spans="1:4">
      <c r="A264" s="1061">
        <v>263</v>
      </c>
      <c r="B264" t="s">
        <v>1286</v>
      </c>
      <c r="C264" t="s">
        <v>1302</v>
      </c>
      <c r="D264" t="s">
        <v>1303</v>
      </c>
    </row>
    <row r="265" spans="1:4">
      <c r="A265" s="1061">
        <v>264</v>
      </c>
      <c r="B265" t="s">
        <v>1286</v>
      </c>
      <c r="C265" t="s">
        <v>1304</v>
      </c>
      <c r="D265" t="s">
        <v>1305</v>
      </c>
    </row>
    <row r="266" spans="1:4">
      <c r="A266" s="1061">
        <v>265</v>
      </c>
      <c r="B266" t="s">
        <v>1286</v>
      </c>
      <c r="C266" t="s">
        <v>1306</v>
      </c>
      <c r="D266" t="s">
        <v>1307</v>
      </c>
    </row>
    <row r="267" spans="1:4">
      <c r="A267" s="1061">
        <v>266</v>
      </c>
      <c r="B267" t="s">
        <v>1286</v>
      </c>
      <c r="C267" t="s">
        <v>1308</v>
      </c>
      <c r="D267" t="s">
        <v>1309</v>
      </c>
    </row>
    <row r="268" spans="1:4">
      <c r="A268" s="1061">
        <v>267</v>
      </c>
      <c r="B268" t="s">
        <v>1286</v>
      </c>
      <c r="C268" t="s">
        <v>1286</v>
      </c>
      <c r="D268" t="s">
        <v>1287</v>
      </c>
    </row>
    <row r="269" spans="1:4">
      <c r="A269" s="1061">
        <v>268</v>
      </c>
      <c r="B269" t="s">
        <v>1286</v>
      </c>
      <c r="C269" t="s">
        <v>1310</v>
      </c>
      <c r="D269" t="s">
        <v>1311</v>
      </c>
    </row>
    <row r="270" spans="1:4">
      <c r="A270" s="1061">
        <v>269</v>
      </c>
      <c r="B270" t="s">
        <v>1286</v>
      </c>
      <c r="C270" t="s">
        <v>1312</v>
      </c>
      <c r="D270" t="s">
        <v>1313</v>
      </c>
    </row>
    <row r="271" spans="1:4">
      <c r="A271" s="1061">
        <v>270</v>
      </c>
      <c r="B271" t="s">
        <v>1286</v>
      </c>
      <c r="C271" t="s">
        <v>1314</v>
      </c>
      <c r="D271" t="s">
        <v>1315</v>
      </c>
    </row>
    <row r="272" spans="1:4">
      <c r="A272" s="1061">
        <v>271</v>
      </c>
      <c r="B272" t="s">
        <v>1316</v>
      </c>
      <c r="C272" t="s">
        <v>1318</v>
      </c>
      <c r="D272" t="s">
        <v>1319</v>
      </c>
    </row>
    <row r="273" spans="1:4">
      <c r="A273" s="1061">
        <v>272</v>
      </c>
      <c r="B273" t="s">
        <v>1316</v>
      </c>
      <c r="C273" t="s">
        <v>1320</v>
      </c>
      <c r="D273" t="s">
        <v>1321</v>
      </c>
    </row>
    <row r="274" spans="1:4">
      <c r="A274" s="1061">
        <v>273</v>
      </c>
      <c r="B274" t="s">
        <v>1316</v>
      </c>
      <c r="C274" t="s">
        <v>1322</v>
      </c>
      <c r="D274" t="s">
        <v>1323</v>
      </c>
    </row>
    <row r="275" spans="1:4">
      <c r="A275" s="1061">
        <v>274</v>
      </c>
      <c r="B275" t="s">
        <v>1316</v>
      </c>
      <c r="C275" t="s">
        <v>1324</v>
      </c>
      <c r="D275" t="s">
        <v>1325</v>
      </c>
    </row>
    <row r="276" spans="1:4">
      <c r="A276" s="1061">
        <v>275</v>
      </c>
      <c r="B276" t="s">
        <v>1316</v>
      </c>
      <c r="C276" t="s">
        <v>1326</v>
      </c>
      <c r="D276" t="s">
        <v>1327</v>
      </c>
    </row>
    <row r="277" spans="1:4">
      <c r="A277" s="1061">
        <v>276</v>
      </c>
      <c r="B277" t="s">
        <v>1316</v>
      </c>
      <c r="C277" t="s">
        <v>1328</v>
      </c>
      <c r="D277" t="s">
        <v>1329</v>
      </c>
    </row>
    <row r="278" spans="1:4">
      <c r="A278" s="1061">
        <v>277</v>
      </c>
      <c r="B278" t="s">
        <v>1316</v>
      </c>
      <c r="C278" t="s">
        <v>1330</v>
      </c>
      <c r="D278" t="s">
        <v>1331</v>
      </c>
    </row>
    <row r="279" spans="1:4">
      <c r="A279" s="1061">
        <v>278</v>
      </c>
      <c r="B279" t="s">
        <v>1316</v>
      </c>
      <c r="C279" t="s">
        <v>1316</v>
      </c>
      <c r="D279" t="s">
        <v>1317</v>
      </c>
    </row>
    <row r="280" spans="1:4">
      <c r="A280" s="1061">
        <v>279</v>
      </c>
      <c r="B280" t="s">
        <v>1316</v>
      </c>
      <c r="C280" t="s">
        <v>1332</v>
      </c>
      <c r="D280" t="s">
        <v>1333</v>
      </c>
    </row>
    <row r="281" spans="1:4">
      <c r="A281" s="1061">
        <v>280</v>
      </c>
      <c r="B281" t="s">
        <v>1316</v>
      </c>
      <c r="C281" t="s">
        <v>1334</v>
      </c>
      <c r="D281" t="s">
        <v>1335</v>
      </c>
    </row>
    <row r="282" spans="1:4">
      <c r="A282" s="1061">
        <v>281</v>
      </c>
      <c r="B282" t="s">
        <v>1316</v>
      </c>
      <c r="C282" t="s">
        <v>1336</v>
      </c>
      <c r="D282" t="s">
        <v>1337</v>
      </c>
    </row>
    <row r="283" spans="1:4">
      <c r="A283" s="1061">
        <v>282</v>
      </c>
      <c r="B283" t="s">
        <v>1338</v>
      </c>
      <c r="C283" t="s">
        <v>1340</v>
      </c>
      <c r="D283" t="s">
        <v>1341</v>
      </c>
    </row>
    <row r="284" spans="1:4">
      <c r="A284" s="1061">
        <v>283</v>
      </c>
      <c r="B284" t="s">
        <v>1338</v>
      </c>
      <c r="C284" t="s">
        <v>1342</v>
      </c>
      <c r="D284" t="s">
        <v>1343</v>
      </c>
    </row>
    <row r="285" spans="1:4">
      <c r="A285" s="1061">
        <v>284</v>
      </c>
      <c r="B285" t="s">
        <v>1338</v>
      </c>
      <c r="C285" t="s">
        <v>1344</v>
      </c>
      <c r="D285" t="s">
        <v>1345</v>
      </c>
    </row>
    <row r="286" spans="1:4">
      <c r="A286" s="1061">
        <v>285</v>
      </c>
      <c r="B286" t="s">
        <v>1338</v>
      </c>
      <c r="C286" t="s">
        <v>1346</v>
      </c>
      <c r="D286" t="s">
        <v>1347</v>
      </c>
    </row>
    <row r="287" spans="1:4">
      <c r="A287" s="1061">
        <v>286</v>
      </c>
      <c r="B287" t="s">
        <v>1338</v>
      </c>
      <c r="C287" t="s">
        <v>1348</v>
      </c>
      <c r="D287" t="s">
        <v>1349</v>
      </c>
    </row>
    <row r="288" spans="1:4">
      <c r="A288" s="1061">
        <v>287</v>
      </c>
      <c r="B288" t="s">
        <v>1338</v>
      </c>
      <c r="C288" t="s">
        <v>1350</v>
      </c>
      <c r="D288" t="s">
        <v>1351</v>
      </c>
    </row>
    <row r="289" spans="1:4">
      <c r="A289" s="1061">
        <v>288</v>
      </c>
      <c r="B289" t="s">
        <v>1338</v>
      </c>
      <c r="C289" t="s">
        <v>1352</v>
      </c>
      <c r="D289" t="s">
        <v>1353</v>
      </c>
    </row>
    <row r="290" spans="1:4">
      <c r="A290" s="1061">
        <v>289</v>
      </c>
      <c r="B290" t="s">
        <v>1338</v>
      </c>
      <c r="C290" t="s">
        <v>1354</v>
      </c>
      <c r="D290" t="s">
        <v>1355</v>
      </c>
    </row>
    <row r="291" spans="1:4">
      <c r="A291" s="1061">
        <v>290</v>
      </c>
      <c r="B291" t="s">
        <v>1338</v>
      </c>
      <c r="C291" t="s">
        <v>907</v>
      </c>
      <c r="D291" t="s">
        <v>1356</v>
      </c>
    </row>
    <row r="292" spans="1:4">
      <c r="A292" s="1061">
        <v>291</v>
      </c>
      <c r="B292" t="s">
        <v>1338</v>
      </c>
      <c r="C292" t="s">
        <v>1357</v>
      </c>
      <c r="D292" t="s">
        <v>1358</v>
      </c>
    </row>
    <row r="293" spans="1:4">
      <c r="A293" s="1061">
        <v>292</v>
      </c>
      <c r="B293" t="s">
        <v>1338</v>
      </c>
      <c r="C293" t="s">
        <v>1338</v>
      </c>
      <c r="D293" t="s">
        <v>1339</v>
      </c>
    </row>
    <row r="294" spans="1:4">
      <c r="A294" s="1061">
        <v>293</v>
      </c>
      <c r="B294" t="s">
        <v>1338</v>
      </c>
      <c r="C294" t="s">
        <v>1359</v>
      </c>
      <c r="D294" t="s">
        <v>1360</v>
      </c>
    </row>
    <row r="295" spans="1:4">
      <c r="A295" s="1061">
        <v>294</v>
      </c>
      <c r="B295" t="s">
        <v>1361</v>
      </c>
      <c r="C295" t="s">
        <v>1363</v>
      </c>
      <c r="D295" t="s">
        <v>1364</v>
      </c>
    </row>
    <row r="296" spans="1:4">
      <c r="A296" s="1061">
        <v>295</v>
      </c>
      <c r="B296" t="s">
        <v>1361</v>
      </c>
      <c r="C296" t="s">
        <v>1365</v>
      </c>
      <c r="D296" t="s">
        <v>1366</v>
      </c>
    </row>
    <row r="297" spans="1:4">
      <c r="A297" s="1061">
        <v>296</v>
      </c>
      <c r="B297" t="s">
        <v>1361</v>
      </c>
      <c r="C297" t="s">
        <v>1367</v>
      </c>
      <c r="D297" t="s">
        <v>1368</v>
      </c>
    </row>
    <row r="298" spans="1:4">
      <c r="A298" s="1061">
        <v>297</v>
      </c>
      <c r="B298" t="s">
        <v>1361</v>
      </c>
      <c r="C298" t="s">
        <v>1369</v>
      </c>
      <c r="D298" t="s">
        <v>1370</v>
      </c>
    </row>
    <row r="299" spans="1:4">
      <c r="A299" s="1061">
        <v>298</v>
      </c>
      <c r="B299" t="s">
        <v>1361</v>
      </c>
      <c r="C299" t="s">
        <v>1371</v>
      </c>
      <c r="D299" t="s">
        <v>1372</v>
      </c>
    </row>
    <row r="300" spans="1:4">
      <c r="A300" s="1061">
        <v>299</v>
      </c>
      <c r="B300" t="s">
        <v>1361</v>
      </c>
      <c r="C300" t="s">
        <v>1373</v>
      </c>
      <c r="D300" t="s">
        <v>1374</v>
      </c>
    </row>
    <row r="301" spans="1:4">
      <c r="A301" s="1061">
        <v>300</v>
      </c>
      <c r="B301" t="s">
        <v>1361</v>
      </c>
      <c r="C301" t="s">
        <v>1375</v>
      </c>
      <c r="D301" t="s">
        <v>1376</v>
      </c>
    </row>
    <row r="302" spans="1:4">
      <c r="A302" s="1061">
        <v>301</v>
      </c>
      <c r="B302" t="s">
        <v>1361</v>
      </c>
      <c r="C302" t="s">
        <v>1377</v>
      </c>
      <c r="D302" t="s">
        <v>1378</v>
      </c>
    </row>
    <row r="303" spans="1:4">
      <c r="A303" s="1061">
        <v>302</v>
      </c>
      <c r="B303" t="s">
        <v>1361</v>
      </c>
      <c r="C303" t="s">
        <v>1361</v>
      </c>
      <c r="D303" t="s">
        <v>1362</v>
      </c>
    </row>
    <row r="304" spans="1:4">
      <c r="A304" s="1061">
        <v>303</v>
      </c>
      <c r="B304" t="s">
        <v>1361</v>
      </c>
      <c r="C304" t="s">
        <v>1379</v>
      </c>
      <c r="D304" t="s">
        <v>1380</v>
      </c>
    </row>
    <row r="305" spans="1:4">
      <c r="A305" s="1061">
        <v>304</v>
      </c>
      <c r="B305" t="s">
        <v>1381</v>
      </c>
      <c r="C305" t="s">
        <v>1383</v>
      </c>
      <c r="D305" t="s">
        <v>1384</v>
      </c>
    </row>
    <row r="306" spans="1:4">
      <c r="A306" s="1061">
        <v>305</v>
      </c>
      <c r="B306" t="s">
        <v>1381</v>
      </c>
      <c r="C306" t="s">
        <v>1385</v>
      </c>
      <c r="D306" t="s">
        <v>1386</v>
      </c>
    </row>
    <row r="307" spans="1:4">
      <c r="A307" s="1061">
        <v>306</v>
      </c>
      <c r="B307" t="s">
        <v>1381</v>
      </c>
      <c r="C307" t="s">
        <v>1304</v>
      </c>
      <c r="D307" t="s">
        <v>1387</v>
      </c>
    </row>
    <row r="308" spans="1:4">
      <c r="A308" s="1061">
        <v>307</v>
      </c>
      <c r="B308" t="s">
        <v>1381</v>
      </c>
      <c r="C308" t="s">
        <v>1388</v>
      </c>
      <c r="D308" t="s">
        <v>1389</v>
      </c>
    </row>
    <row r="309" spans="1:4">
      <c r="A309" s="1061">
        <v>308</v>
      </c>
      <c r="B309" t="s">
        <v>1381</v>
      </c>
      <c r="C309" t="s">
        <v>1390</v>
      </c>
      <c r="D309" t="s">
        <v>1391</v>
      </c>
    </row>
    <row r="310" spans="1:4">
      <c r="A310" s="1061">
        <v>309</v>
      </c>
      <c r="B310" t="s">
        <v>1381</v>
      </c>
      <c r="C310" t="s">
        <v>1392</v>
      </c>
      <c r="D310" t="s">
        <v>1393</v>
      </c>
    </row>
    <row r="311" spans="1:4">
      <c r="A311" s="1061">
        <v>310</v>
      </c>
      <c r="B311" t="s">
        <v>1381</v>
      </c>
      <c r="C311" t="s">
        <v>1394</v>
      </c>
      <c r="D311" t="s">
        <v>1395</v>
      </c>
    </row>
    <row r="312" spans="1:4">
      <c r="A312" s="1061">
        <v>311</v>
      </c>
      <c r="B312" t="s">
        <v>1381</v>
      </c>
      <c r="C312" t="s">
        <v>1396</v>
      </c>
      <c r="D312" t="s">
        <v>1397</v>
      </c>
    </row>
    <row r="313" spans="1:4">
      <c r="A313" s="1061">
        <v>312</v>
      </c>
      <c r="B313" t="s">
        <v>1381</v>
      </c>
      <c r="C313" t="s">
        <v>1398</v>
      </c>
      <c r="D313" t="s">
        <v>1399</v>
      </c>
    </row>
    <row r="314" spans="1:4">
      <c r="A314" s="1061">
        <v>313</v>
      </c>
      <c r="B314" t="s">
        <v>1381</v>
      </c>
      <c r="C314" t="s">
        <v>1400</v>
      </c>
      <c r="D314" t="s">
        <v>1401</v>
      </c>
    </row>
    <row r="315" spans="1:4">
      <c r="A315" s="1061">
        <v>314</v>
      </c>
      <c r="B315" t="s">
        <v>1381</v>
      </c>
      <c r="C315" t="s">
        <v>1402</v>
      </c>
      <c r="D315" t="s">
        <v>1403</v>
      </c>
    </row>
    <row r="316" spans="1:4">
      <c r="A316" s="1061">
        <v>315</v>
      </c>
      <c r="B316" t="s">
        <v>1381</v>
      </c>
      <c r="C316" t="s">
        <v>1381</v>
      </c>
      <c r="D316" t="s">
        <v>1382</v>
      </c>
    </row>
    <row r="317" spans="1:4">
      <c r="A317" s="1061">
        <v>316</v>
      </c>
      <c r="B317" t="s">
        <v>1381</v>
      </c>
      <c r="C317" t="s">
        <v>1404</v>
      </c>
      <c r="D317" t="s">
        <v>1405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7"/>
      <c r="L5" s="176"/>
      <c r="M5" s="176"/>
      <c r="N5" s="176"/>
      <c r="O5" s="176"/>
      <c r="P5" s="176"/>
      <c r="Q5" s="176"/>
      <c r="R5" s="176"/>
      <c r="S5" s="569"/>
      <c r="T5" s="569"/>
      <c r="U5" s="569"/>
      <c r="V5" s="569"/>
      <c r="W5" s="176"/>
    </row>
    <row r="6" spans="1:24" s="470" customFormat="1" ht="3" customHeight="1">
      <c r="A6" s="312"/>
      <c r="B6" s="312"/>
      <c r="D6" s="1178"/>
      <c r="E6" s="1179"/>
      <c r="F6" s="1179"/>
      <c r="G6" s="1179"/>
      <c r="H6" s="1179"/>
      <c r="I6" s="1179"/>
      <c r="J6" s="1180"/>
      <c r="S6" s="647"/>
      <c r="T6" s="647"/>
      <c r="U6" s="647"/>
      <c r="V6" s="647"/>
    </row>
    <row r="7" spans="1:24" s="470" customFormat="1" ht="5.25" hidden="1" customHeight="1">
      <c r="A7" s="312"/>
      <c r="B7" s="312"/>
      <c r="E7" s="1181"/>
      <c r="F7" s="1181"/>
      <c r="G7" s="1168"/>
      <c r="H7" s="1168"/>
      <c r="I7" s="1168"/>
      <c r="J7" s="1168"/>
      <c r="S7" s="647"/>
      <c r="T7" s="647"/>
      <c r="U7" s="647"/>
      <c r="V7" s="647"/>
    </row>
    <row r="8" spans="1:24" s="470" customFormat="1" ht="5.25" hidden="1" customHeight="1">
      <c r="A8" s="312"/>
      <c r="B8" s="312"/>
      <c r="E8" s="1181"/>
      <c r="F8" s="1181"/>
      <c r="G8" s="1168"/>
      <c r="H8" s="1168"/>
      <c r="I8" s="1168"/>
      <c r="J8" s="1168"/>
      <c r="S8" s="647"/>
      <c r="T8" s="647"/>
      <c r="U8" s="647"/>
      <c r="V8" s="647"/>
    </row>
    <row r="9" spans="1:24" s="470" customFormat="1" ht="5.25" hidden="1" customHeight="1">
      <c r="A9" s="312"/>
      <c r="B9" s="312"/>
      <c r="E9" s="1181"/>
      <c r="F9" s="1181"/>
      <c r="G9" s="1168"/>
      <c r="H9" s="1168"/>
      <c r="I9" s="1168"/>
      <c r="J9" s="1168"/>
      <c r="S9" s="647"/>
      <c r="T9" s="647"/>
      <c r="U9" s="647"/>
      <c r="V9" s="647"/>
    </row>
    <row r="10" spans="1:24" s="647" customFormat="1" ht="5.25" hidden="1">
      <c r="A10" s="312"/>
      <c r="B10" s="312"/>
      <c r="E10" s="1182"/>
      <c r="F10" s="1182"/>
      <c r="G10" s="842"/>
      <c r="H10" s="466"/>
      <c r="I10" s="795"/>
      <c r="J10" s="795"/>
    </row>
    <row r="11" spans="1:24" s="159" customFormat="1" ht="18.75" hidden="1" customHeight="1">
      <c r="A11" s="312"/>
      <c r="B11" s="312"/>
      <c r="D11" s="152"/>
      <c r="E11" s="1183" t="s">
        <v>719</v>
      </c>
      <c r="F11" s="1183"/>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3" t="s">
        <v>720</v>
      </c>
      <c r="F12" s="1183"/>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7"/>
      <c r="F13" s="117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71" t="s">
        <v>479</v>
      </c>
      <c r="L17" s="1171"/>
      <c r="M17" s="1171"/>
      <c r="N17" s="1171"/>
      <c r="O17" s="1171" t="s">
        <v>710</v>
      </c>
      <c r="P17" s="1171"/>
      <c r="Q17" s="1171"/>
      <c r="R17" s="1171"/>
      <c r="S17" s="1171" t="s">
        <v>711</v>
      </c>
      <c r="T17" s="1171"/>
      <c r="U17" s="1171"/>
      <c r="V17" s="117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0" t="s">
        <v>68</v>
      </c>
      <c r="I19" s="1170"/>
      <c r="J19" s="42" t="s">
        <v>69</v>
      </c>
      <c r="K19" s="42" t="s">
        <v>183</v>
      </c>
      <c r="L19" s="1170" t="s">
        <v>184</v>
      </c>
      <c r="M19" s="1170"/>
      <c r="N19" s="42" t="s">
        <v>208</v>
      </c>
      <c r="O19" s="42" t="s">
        <v>209</v>
      </c>
      <c r="P19" s="1170" t="s">
        <v>210</v>
      </c>
      <c r="Q19" s="1170"/>
      <c r="R19" s="42" t="s">
        <v>211</v>
      </c>
      <c r="S19" s="527" t="s">
        <v>210</v>
      </c>
      <c r="T19" s="1170" t="s">
        <v>211</v>
      </c>
      <c r="U19" s="117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7" customHeight="1">
      <c r="A21" s="750">
        <v>9</v>
      </c>
      <c r="C21" s="310"/>
      <c r="D21" s="1172">
        <v>1</v>
      </c>
      <c r="E21" s="1184" t="s">
        <v>618</v>
      </c>
      <c r="F21" s="1186" t="s">
        <v>1416</v>
      </c>
      <c r="G21" s="1189" t="s">
        <v>85</v>
      </c>
      <c r="H21" s="1172"/>
      <c r="I21" s="1172">
        <v>1</v>
      </c>
      <c r="J21" s="1174" t="s">
        <v>2927</v>
      </c>
      <c r="K21" s="1193" t="s">
        <v>85</v>
      </c>
      <c r="L21" s="1191"/>
      <c r="M21" s="1191" t="s">
        <v>93</v>
      </c>
      <c r="N21" s="1194"/>
      <c r="O21" s="1193" t="s">
        <v>85</v>
      </c>
      <c r="P21" s="1191"/>
      <c r="Q21" s="1191" t="s">
        <v>93</v>
      </c>
      <c r="R21" s="1192"/>
      <c r="S21" s="1193" t="s">
        <v>85</v>
      </c>
      <c r="T21" s="1088"/>
      <c r="U21" s="1088" t="s">
        <v>93</v>
      </c>
      <c r="V21" s="1121"/>
      <c r="W21" s="308"/>
    </row>
    <row r="22" spans="1:24" s="1102" customFormat="1" ht="27" customHeight="1">
      <c r="A22" s="750"/>
      <c r="C22" s="749"/>
      <c r="D22" s="1172"/>
      <c r="E22" s="1184"/>
      <c r="F22" s="1187"/>
      <c r="G22" s="1189"/>
      <c r="H22" s="1172"/>
      <c r="I22" s="1172"/>
      <c r="J22" s="1175"/>
      <c r="K22" s="1193"/>
      <c r="L22" s="1191"/>
      <c r="M22" s="1191"/>
      <c r="N22" s="1194"/>
      <c r="O22" s="1193"/>
      <c r="P22" s="1191"/>
      <c r="Q22" s="1191"/>
      <c r="R22" s="1192"/>
      <c r="S22" s="1193"/>
      <c r="T22" s="1090"/>
      <c r="U22" s="746"/>
      <c r="V22" s="747"/>
      <c r="W22" s="748"/>
    </row>
    <row r="23" spans="1:24" s="1102" customFormat="1" ht="27" customHeight="1">
      <c r="A23" s="750"/>
      <c r="C23" s="749"/>
      <c r="D23" s="1173"/>
      <c r="E23" s="1185"/>
      <c r="F23" s="1187"/>
      <c r="G23" s="1190"/>
      <c r="H23" s="1173"/>
      <c r="I23" s="1173"/>
      <c r="J23" s="1175"/>
      <c r="K23" s="1190"/>
      <c r="L23" s="1173"/>
      <c r="M23" s="1173"/>
      <c r="N23" s="1192"/>
      <c r="O23" s="1190"/>
      <c r="P23" s="1112"/>
      <c r="Q23" s="746"/>
      <c r="R23" s="747"/>
      <c r="S23" s="743"/>
      <c r="T23" s="743"/>
      <c r="U23" s="743"/>
      <c r="V23" s="743"/>
      <c r="W23" s="748"/>
    </row>
    <row r="24" spans="1:24" s="1102" customFormat="1" ht="15" customHeight="1">
      <c r="A24" s="750"/>
      <c r="C24" s="749"/>
      <c r="D24" s="1173"/>
      <c r="E24" s="1185"/>
      <c r="F24" s="1187"/>
      <c r="G24" s="1190"/>
      <c r="H24" s="1173"/>
      <c r="I24" s="1173"/>
      <c r="J24" s="1176"/>
      <c r="K24" s="1190"/>
      <c r="L24" s="746"/>
      <c r="M24" s="747"/>
      <c r="N24" s="747"/>
      <c r="O24" s="747"/>
      <c r="P24" s="747"/>
      <c r="Q24" s="747"/>
      <c r="R24" s="747"/>
      <c r="S24" s="743"/>
      <c r="T24" s="743"/>
      <c r="U24" s="743"/>
      <c r="V24" s="743"/>
      <c r="W24" s="748"/>
    </row>
    <row r="25" spans="1:24" s="1102" customFormat="1" ht="15" customHeight="1">
      <c r="A25" s="750"/>
      <c r="C25" s="749"/>
      <c r="D25" s="1173"/>
      <c r="E25" s="1185"/>
      <c r="F25" s="1188"/>
      <c r="G25" s="119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5" t="s">
        <v>736</v>
      </c>
      <c r="F32" s="1165"/>
      <c r="G32" s="1165"/>
      <c r="H32" s="1165"/>
      <c r="I32" s="1165"/>
      <c r="J32" s="1165"/>
      <c r="K32" s="1165"/>
      <c r="L32" s="1165"/>
      <c r="M32" s="1165"/>
      <c r="N32" s="1165"/>
      <c r="O32" s="1165"/>
      <c r="P32" s="1165"/>
      <c r="Q32" s="1165"/>
      <c r="R32" s="1165"/>
      <c r="S32" s="1165"/>
      <c r="T32" s="1165"/>
      <c r="U32" s="1165"/>
      <c r="V32" s="1165"/>
      <c r="W32" s="1165"/>
    </row>
    <row r="33" spans="5:23" ht="36.950000000000003" customHeight="1">
      <c r="E33" s="1166" t="s">
        <v>738</v>
      </c>
      <c r="F33" s="1167"/>
      <c r="G33" s="1167"/>
      <c r="H33" s="1167"/>
      <c r="I33" s="1167"/>
      <c r="J33" s="1167"/>
      <c r="K33" s="1167"/>
      <c r="L33" s="1167"/>
      <c r="M33" s="1167"/>
      <c r="N33" s="1167"/>
      <c r="O33" s="1167"/>
      <c r="P33" s="1167"/>
      <c r="Q33" s="1167"/>
      <c r="R33" s="1167"/>
      <c r="S33" s="1167"/>
      <c r="T33" s="1167"/>
      <c r="U33" s="1167"/>
      <c r="V33" s="1167"/>
      <c r="W33" s="1167"/>
    </row>
    <row r="34" spans="5:23" ht="17.100000000000001" customHeight="1">
      <c r="E34" s="1166" t="s">
        <v>739</v>
      </c>
      <c r="F34" s="1167"/>
      <c r="G34" s="1167"/>
      <c r="H34" s="1167"/>
      <c r="I34" s="1167"/>
      <c r="J34" s="1167"/>
      <c r="K34" s="1167"/>
      <c r="L34" s="1167"/>
      <c r="M34" s="1167"/>
      <c r="N34" s="1167"/>
      <c r="O34" s="1167"/>
      <c r="P34" s="1167"/>
      <c r="Q34" s="1167"/>
      <c r="R34" s="1167"/>
      <c r="S34" s="1167"/>
      <c r="T34" s="1167"/>
      <c r="U34" s="1167"/>
      <c r="V34" s="1167"/>
      <c r="W34" s="1167"/>
    </row>
    <row r="35" spans="5:23" ht="27" customHeight="1">
      <c r="E35" s="1166" t="s">
        <v>740</v>
      </c>
      <c r="F35" s="1167"/>
      <c r="G35" s="1167"/>
      <c r="H35" s="1167"/>
      <c r="I35" s="1167"/>
      <c r="J35" s="1167"/>
      <c r="K35" s="1167"/>
      <c r="L35" s="1167"/>
      <c r="M35" s="1167"/>
      <c r="N35" s="1167"/>
      <c r="O35" s="1167"/>
      <c r="P35" s="1167"/>
      <c r="Q35" s="1167"/>
      <c r="R35" s="1167"/>
      <c r="S35" s="1167"/>
      <c r="T35" s="1167"/>
      <c r="U35" s="1167"/>
      <c r="V35" s="1167"/>
      <c r="W35" s="1167"/>
    </row>
    <row r="36" spans="5:23" ht="17.100000000000001" customHeight="1">
      <c r="E36" s="1166" t="s">
        <v>741</v>
      </c>
      <c r="F36" s="1167"/>
      <c r="G36" s="1167"/>
      <c r="H36" s="1167"/>
      <c r="I36" s="1167"/>
      <c r="J36" s="1167"/>
      <c r="K36" s="1167"/>
      <c r="L36" s="1167"/>
      <c r="M36" s="1167"/>
      <c r="N36" s="1167"/>
      <c r="O36" s="1167"/>
      <c r="P36" s="1167"/>
      <c r="Q36" s="1167"/>
      <c r="R36" s="1167"/>
      <c r="S36" s="1167"/>
      <c r="T36" s="1167"/>
      <c r="U36" s="1167"/>
      <c r="V36" s="1167"/>
      <c r="W36" s="116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5" t="s">
        <v>737</v>
      </c>
      <c r="F38" s="1165"/>
      <c r="G38" s="1165"/>
      <c r="H38" s="1165"/>
      <c r="I38" s="1165"/>
      <c r="J38" s="1165"/>
      <c r="K38" s="1165"/>
      <c r="L38" s="1165"/>
      <c r="M38" s="1165"/>
      <c r="N38" s="1165"/>
      <c r="O38" s="1165"/>
      <c r="P38" s="1165"/>
      <c r="Q38" s="1165"/>
      <c r="R38" s="1165"/>
      <c r="S38" s="1165"/>
      <c r="T38" s="1165"/>
      <c r="U38" s="1165"/>
      <c r="V38" s="1165"/>
      <c r="W38" s="1165"/>
    </row>
    <row r="39" spans="5:23" ht="17.100000000000001" customHeight="1">
      <c r="E39" s="1166" t="s">
        <v>742</v>
      </c>
      <c r="F39" s="1167"/>
      <c r="G39" s="1167"/>
      <c r="H39" s="1167"/>
      <c r="I39" s="1167"/>
      <c r="J39" s="1167"/>
      <c r="K39" s="1167"/>
      <c r="L39" s="1167"/>
      <c r="M39" s="1167"/>
      <c r="N39" s="1167"/>
      <c r="O39" s="1167"/>
      <c r="P39" s="1167"/>
      <c r="Q39" s="1167"/>
      <c r="R39" s="1167"/>
      <c r="S39" s="1167"/>
      <c r="T39" s="1167"/>
      <c r="U39" s="1167"/>
      <c r="V39" s="1167"/>
      <c r="W39" s="1167"/>
    </row>
    <row r="40" spans="5:23" ht="17.100000000000001" customHeight="1">
      <c r="E40" s="1166" t="s">
        <v>743</v>
      </c>
      <c r="F40" s="1167"/>
      <c r="G40" s="1167"/>
      <c r="H40" s="1167"/>
      <c r="I40" s="1167"/>
      <c r="J40" s="1167"/>
      <c r="K40" s="1167"/>
      <c r="L40" s="1167"/>
      <c r="M40" s="1167"/>
      <c r="N40" s="1167"/>
      <c r="O40" s="1167"/>
      <c r="P40" s="1167"/>
      <c r="Q40" s="1167"/>
      <c r="R40" s="1167"/>
      <c r="S40" s="1167"/>
      <c r="T40" s="1167"/>
      <c r="U40" s="1167"/>
      <c r="V40" s="1167"/>
      <c r="W40" s="1167"/>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7" t="s">
        <v>454</v>
      </c>
      <c r="G4" s="1157"/>
      <c r="H4" s="1157"/>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04.04.2023</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8" t="s">
        <v>631</v>
      </c>
      <c r="M5" s="1228"/>
      <c r="N5" s="1228"/>
      <c r="O5" s="1228"/>
      <c r="P5" s="1228"/>
      <c r="Q5" s="1228"/>
      <c r="R5" s="1228"/>
      <c r="S5" s="1228"/>
      <c r="T5" s="122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row>
    <row r="8" spans="1:28" s="572" customFormat="1" ht="18.75">
      <c r="A8" s="592"/>
      <c r="B8" s="592"/>
      <c r="C8" s="592"/>
      <c r="D8" s="592"/>
      <c r="E8" s="592"/>
      <c r="F8" s="592"/>
      <c r="G8" s="592"/>
      <c r="H8" s="592"/>
      <c r="L8" s="501"/>
      <c r="M8" s="619" t="s">
        <v>596</v>
      </c>
      <c r="N8" s="668"/>
      <c r="O8" s="1205" t="str">
        <f>IF(datePr_ch="",IF(datePr="","",datePr),datePr_ch)</f>
        <v>30.03.2023</v>
      </c>
      <c r="P8" s="1205"/>
      <c r="Q8" s="1205"/>
      <c r="R8" s="1205"/>
      <c r="S8" s="1205"/>
      <c r="T8" s="1205"/>
      <c r="U8" s="584"/>
      <c r="V8" s="584"/>
      <c r="W8" s="521"/>
      <c r="X8" s="592"/>
      <c r="Y8" s="592"/>
      <c r="Z8" s="592"/>
      <c r="AA8" s="592"/>
      <c r="AB8" s="592"/>
    </row>
    <row r="9" spans="1:28" s="572" customFormat="1" ht="18.75">
      <c r="A9" s="592"/>
      <c r="B9" s="592"/>
      <c r="C9" s="592"/>
      <c r="D9" s="592"/>
      <c r="E9" s="592"/>
      <c r="F9" s="592"/>
      <c r="G9" s="592"/>
      <c r="H9" s="592"/>
      <c r="L9" s="554"/>
      <c r="M9" s="619" t="s">
        <v>595</v>
      </c>
      <c r="N9" s="668"/>
      <c r="O9" s="1205" t="str">
        <f>IF(numberPr_ch="",IF(numberPr="","",numberPr),numberPr_ch)</f>
        <v>19/2</v>
      </c>
      <c r="P9" s="1205"/>
      <c r="Q9" s="1205"/>
      <c r="R9" s="1205"/>
      <c r="S9" s="1205"/>
      <c r="T9" s="120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row>
    <row r="11" spans="1:28"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row>
    <row r="12" spans="1:28">
      <c r="J12" s="531"/>
      <c r="K12" s="531"/>
      <c r="L12" s="526"/>
      <c r="M12" s="526"/>
      <c r="N12" s="504"/>
      <c r="O12" s="1206"/>
      <c r="P12" s="1206"/>
      <c r="Q12" s="1206"/>
      <c r="R12" s="1206"/>
      <c r="S12" s="1206"/>
      <c r="T12" s="1206"/>
      <c r="U12" s="120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12" t="s">
        <v>92</v>
      </c>
      <c r="M14" s="1212" t="s">
        <v>639</v>
      </c>
      <c r="N14" s="663"/>
      <c r="O14" s="1213" t="s">
        <v>641</v>
      </c>
      <c r="P14" s="1214"/>
      <c r="Q14" s="1214"/>
      <c r="R14" s="1214"/>
      <c r="S14" s="1214"/>
      <c r="T14" s="1215"/>
      <c r="U14" s="1223" t="s">
        <v>341</v>
      </c>
      <c r="V14" s="1209" t="s">
        <v>275</v>
      </c>
      <c r="W14" s="1157"/>
    </row>
    <row r="15" spans="1:28" ht="14.25" customHeight="1">
      <c r="J15" s="531"/>
      <c r="K15" s="531"/>
      <c r="L15" s="1212"/>
      <c r="M15" s="1212"/>
      <c r="N15" s="664"/>
      <c r="O15" s="1218" t="s">
        <v>605</v>
      </c>
      <c r="P15" s="1216" t="s">
        <v>271</v>
      </c>
      <c r="Q15" s="1217"/>
      <c r="R15" s="1220" t="s">
        <v>654</v>
      </c>
      <c r="S15" s="1221"/>
      <c r="T15" s="1222"/>
      <c r="U15" s="1224"/>
      <c r="V15" s="1210"/>
      <c r="W15" s="1157"/>
    </row>
    <row r="16" spans="1:28" ht="33.75" customHeight="1">
      <c r="J16" s="531"/>
      <c r="K16" s="531"/>
      <c r="L16" s="1212"/>
      <c r="M16" s="1212"/>
      <c r="N16" s="665"/>
      <c r="O16" s="1219"/>
      <c r="P16" s="537" t="s">
        <v>606</v>
      </c>
      <c r="Q16" s="537" t="s">
        <v>6</v>
      </c>
      <c r="R16" s="538" t="s">
        <v>274</v>
      </c>
      <c r="S16" s="1207" t="s">
        <v>273</v>
      </c>
      <c r="T16" s="1208"/>
      <c r="U16" s="1225"/>
      <c r="V16" s="121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8" ht="22.5">
      <c r="A18" s="1231">
        <v>1</v>
      </c>
      <c r="B18" s="849"/>
      <c r="C18" s="849"/>
      <c r="D18" s="849"/>
      <c r="E18" s="850"/>
      <c r="F18" s="851"/>
      <c r="G18" s="851"/>
      <c r="H18" s="851"/>
      <c r="I18" s="852"/>
      <c r="J18" s="847"/>
      <c r="K18" s="854"/>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row>
    <row r="19" spans="1:28" ht="22.5">
      <c r="A19" s="1231"/>
      <c r="B19" s="1231">
        <v>1</v>
      </c>
      <c r="C19" s="849"/>
      <c r="D19" s="849"/>
      <c r="E19" s="851"/>
      <c r="F19" s="851"/>
      <c r="G19" s="851"/>
      <c r="H19" s="851"/>
      <c r="I19" s="846"/>
      <c r="J19" s="845"/>
      <c r="K19" s="848"/>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row>
    <row r="20" spans="1:28" ht="22.5">
      <c r="A20" s="1231"/>
      <c r="B20" s="1231"/>
      <c r="C20" s="1231">
        <v>1</v>
      </c>
      <c r="D20" s="849"/>
      <c r="E20" s="851"/>
      <c r="F20" s="851"/>
      <c r="G20" s="851"/>
      <c r="H20" s="851"/>
      <c r="I20" s="853"/>
      <c r="J20" s="845"/>
      <c r="K20" s="848"/>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row>
    <row r="21" spans="1:28" ht="22.5">
      <c r="A21" s="1231"/>
      <c r="B21" s="1231"/>
      <c r="C21" s="1231"/>
      <c r="D21" s="1231">
        <v>1</v>
      </c>
      <c r="E21" s="851"/>
      <c r="F21" s="851"/>
      <c r="G21" s="851"/>
      <c r="H21" s="851"/>
      <c r="I21" s="853"/>
      <c r="J21" s="845"/>
      <c r="K21" s="848"/>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row>
    <row r="22" spans="1:28" ht="101.25">
      <c r="A22" s="1231"/>
      <c r="B22" s="1231"/>
      <c r="C22" s="1231"/>
      <c r="D22" s="1231"/>
      <c r="E22" s="1231">
        <v>1</v>
      </c>
      <c r="F22" s="851"/>
      <c r="G22" s="851"/>
      <c r="H22" s="849">
        <v>1</v>
      </c>
      <c r="I22" s="1231">
        <v>1</v>
      </c>
      <c r="J22" s="851"/>
      <c r="K22" s="856"/>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1"/>
      <c r="B23" s="1231"/>
      <c r="C23" s="1231"/>
      <c r="D23" s="1231"/>
      <c r="E23" s="1231"/>
      <c r="F23" s="1231">
        <v>1</v>
      </c>
      <c r="G23" s="849"/>
      <c r="H23" s="849"/>
      <c r="I23" s="1231"/>
      <c r="J23" s="1231">
        <v>1</v>
      </c>
      <c r="K23" s="857"/>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row>
    <row r="24" spans="1:28" ht="189" customHeight="1">
      <c r="A24" s="1231"/>
      <c r="B24" s="1231"/>
      <c r="C24" s="1231"/>
      <c r="D24" s="1231"/>
      <c r="E24" s="1231"/>
      <c r="F24" s="1231"/>
      <c r="G24" s="849">
        <v>1</v>
      </c>
      <c r="H24" s="849"/>
      <c r="I24" s="1231"/>
      <c r="J24" s="1231"/>
      <c r="K24" s="857">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row>
    <row r="25" spans="1:28" ht="11.25" hidden="1" customHeight="1">
      <c r="A25" s="1231"/>
      <c r="B25" s="1231"/>
      <c r="C25" s="1231"/>
      <c r="D25" s="1231"/>
      <c r="E25" s="1231"/>
      <c r="F25" s="1231"/>
      <c r="G25" s="849"/>
      <c r="H25" s="849"/>
      <c r="I25" s="1231"/>
      <c r="J25" s="1231"/>
      <c r="K25" s="857"/>
      <c r="L25" s="602"/>
      <c r="M25" s="648"/>
      <c r="N25" s="648"/>
      <c r="O25" s="564"/>
      <c r="P25" s="564"/>
      <c r="Q25" s="586" t="str">
        <f>R24 &amp; "-" &amp; T24</f>
        <v>-</v>
      </c>
      <c r="R25" s="1226"/>
      <c r="S25" s="1227"/>
      <c r="T25" s="1226"/>
      <c r="U25" s="1227"/>
      <c r="V25" s="564"/>
      <c r="W25" s="1203"/>
      <c r="Y25" s="591"/>
      <c r="Z25" s="591" t="str">
        <f t="shared" si="0"/>
        <v/>
      </c>
      <c r="AA25" s="591"/>
      <c r="AB25" s="591"/>
    </row>
    <row r="26" spans="1:28" ht="15" customHeight="1">
      <c r="A26" s="1231"/>
      <c r="B26" s="1231"/>
      <c r="C26" s="1231"/>
      <c r="D26" s="1231"/>
      <c r="E26" s="1231"/>
      <c r="F26" s="1231"/>
      <c r="G26" s="851"/>
      <c r="H26" s="849"/>
      <c r="I26" s="1231"/>
      <c r="J26" s="1231"/>
      <c r="K26" s="856"/>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row>
    <row r="27" spans="1:28" ht="15" customHeight="1">
      <c r="A27" s="1231"/>
      <c r="B27" s="1231"/>
      <c r="C27" s="1231"/>
      <c r="D27" s="1231"/>
      <c r="E27" s="1231"/>
      <c r="F27" s="851"/>
      <c r="G27" s="851"/>
      <c r="H27" s="849"/>
      <c r="I27" s="123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1"/>
      <c r="B28" s="1231"/>
      <c r="C28" s="1231"/>
      <c r="D28" s="123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1"/>
      <c r="B29" s="1231"/>
      <c r="C29" s="123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1"/>
      <c r="B30" s="123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