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Т-ТН'!$M$18:$CH$28</definedName>
    <definedName name="checkCell_List06_4_double_date">'Форма 4.2.2 | Т-ТН'!$CI$18:$CI$28</definedName>
    <definedName name="checkCell_List06_4_unique_t">'Форма 4.2.2 | Т-ТН'!$M$18:$M$28</definedName>
    <definedName name="checkCell_List06_4_unique_t1">'Форма 4.2.2 | Т-ТН'!$CJ$18:$CJ$28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et_union_hor!$O$85:$CG$90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et_union_hor!$CG$85:$CG$98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Т-ТН'!$CG$18:$CG$28</definedName>
    <definedName name="List06_4_note">'Форма 4.2.2 | Т-ТН'!$CH$18:$CH$28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Т-ТН'!$CG$18:$CG$28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66" i="612" l="1"/>
  <c r="A165" i="612"/>
  <c r="E24" i="610"/>
  <c r="E25" i="610" s="1"/>
  <c r="A164" i="612"/>
  <c r="E19" i="610"/>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BG17" i="627" s="1"/>
  <c r="BH17" i="627" s="1"/>
  <c r="BI17" i="627" s="1"/>
  <c r="BK17" i="627" s="1"/>
  <c r="BL17" i="627" s="1"/>
  <c r="BM17" i="627" s="1"/>
  <c r="BN17" i="627" s="1"/>
  <c r="BO17" i="627" s="1"/>
  <c r="BP17" i="627" s="1"/>
  <c r="BR17" i="627" s="1"/>
  <c r="BS17" i="627" s="1"/>
  <c r="BT17" i="627" s="1"/>
  <c r="BU17" i="627" s="1"/>
  <c r="BV17" i="627" s="1"/>
  <c r="BW17" i="627" s="1"/>
  <c r="BY17" i="627" s="1"/>
  <c r="BZ17" i="627" s="1"/>
  <c r="CA17" i="627" s="1"/>
  <c r="CB17" i="627" s="1"/>
  <c r="CC17" i="627" s="1"/>
  <c r="CD17" i="627" s="1"/>
  <c r="CF17" i="627" s="1"/>
  <c r="CG17" i="627" s="1"/>
  <c r="CH17" i="627" s="1"/>
  <c r="L18" i="627"/>
  <c r="O18" i="627"/>
  <c r="L19" i="627"/>
  <c r="L20" i="627"/>
  <c r="O20" i="627"/>
  <c r="L21" i="627"/>
  <c r="L23" i="627"/>
  <c r="CK24" i="627"/>
  <c r="CJ23" i="627"/>
  <c r="L24" i="627"/>
  <c r="Q25" i="627"/>
  <c r="X25" i="627"/>
  <c r="AE25" i="627"/>
  <c r="AL25" i="627"/>
  <c r="AS25" i="627"/>
  <c r="AZ25" i="627"/>
  <c r="BG25" i="627"/>
  <c r="BN25" i="627"/>
  <c r="BU25" i="627"/>
  <c r="CB25" i="627"/>
  <c r="CI24"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CB92" i="471"/>
  <c r="BU92" i="471"/>
  <c r="BN92" i="471"/>
  <c r="BG92" i="471"/>
  <c r="AZ92" i="471"/>
  <c r="AS92" i="471"/>
  <c r="AL92" i="471"/>
  <c r="AE92" i="471"/>
  <c r="X92" i="471"/>
  <c r="H12" i="646"/>
  <c r="H11" i="646"/>
  <c r="H9" i="646"/>
  <c r="H8" i="646"/>
  <c r="H7" i="646"/>
  <c r="H12" i="622"/>
  <c r="H9" i="622"/>
  <c r="H8" i="622"/>
  <c r="H12" i="637"/>
  <c r="H9" i="637"/>
  <c r="H8" i="637"/>
  <c r="F11" i="646"/>
  <c r="F12" i="646"/>
  <c r="F10" i="646"/>
  <c r="F13" i="646"/>
  <c r="F8" i="646"/>
  <c r="F9" i="646"/>
  <c r="R14" i="601" l="1"/>
  <c r="R13" i="601"/>
  <c r="R12" i="601"/>
  <c r="P12" i="601"/>
  <c r="B3" i="525"/>
  <c r="M14" i="601"/>
  <c r="E3" i="437"/>
  <c r="M13" i="601"/>
  <c r="B2" i="525"/>
  <c r="M12" i="601"/>
  <c r="H13" i="646" l="1"/>
  <c r="H13" i="622"/>
  <c r="H13" i="637"/>
  <c r="O7" i="632" l="1"/>
  <c r="O8" i="632"/>
  <c r="O9" i="632"/>
  <c r="O10" i="632"/>
  <c r="O18" i="632"/>
  <c r="P18" i="632" s="1"/>
  <c r="Q18" i="632" s="1"/>
  <c r="R18" i="632" s="1"/>
  <c r="S18" i="632" s="1"/>
  <c r="T18" i="632" s="1"/>
  <c r="V18" i="632" s="1"/>
  <c r="X18" i="632" s="1"/>
  <c r="R24" i="632"/>
  <c r="Y23" i="632"/>
  <c r="L19" i="632"/>
  <c r="L22" i="632"/>
  <c r="L23" i="632"/>
  <c r="L21" i="632"/>
  <c r="L20"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3" i="643"/>
  <c r="L23" i="642"/>
  <c r="L238" i="471"/>
  <c r="L244" i="471"/>
  <c r="F12" i="643"/>
  <c r="F10" i="643"/>
  <c r="X244" i="471"/>
  <c r="L239" i="471"/>
  <c r="L242" i="471"/>
  <c r="L21" i="642"/>
  <c r="L24" i="642"/>
  <c r="L19" i="642"/>
  <c r="F9" i="643"/>
  <c r="L241" i="471"/>
  <c r="L240" i="471"/>
  <c r="F11" i="643"/>
  <c r="L18" i="642"/>
  <c r="F8" i="643"/>
  <c r="L20" i="642"/>
  <c r="L243" i="471"/>
  <c r="X24" i="642"/>
  <c r="L22"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3" i="641"/>
  <c r="F11" i="641"/>
  <c r="X26" i="640"/>
  <c r="L22" i="640"/>
  <c r="L221" i="471"/>
  <c r="F9" i="641"/>
  <c r="X226" i="471"/>
  <c r="L220" i="471"/>
  <c r="L21" i="640"/>
  <c r="L226" i="471"/>
  <c r="L222" i="471"/>
  <c r="L25" i="640"/>
  <c r="F8" i="641"/>
  <c r="L23" i="640"/>
  <c r="L26" i="640"/>
  <c r="L24" i="640"/>
  <c r="L225" i="471"/>
  <c r="F10" i="641"/>
  <c r="L224" i="471"/>
  <c r="L20" i="640"/>
  <c r="F12" i="641"/>
  <c r="L223" i="471"/>
  <c r="V19" i="640" l="1"/>
  <c r="W19" i="640" s="1"/>
  <c r="AA198" i="471" l="1"/>
  <c r="AI197" i="471"/>
  <c r="R184" i="471"/>
  <c r="V120" i="471"/>
  <c r="AF111" i="471"/>
  <c r="V110" i="471"/>
  <c r="AE109" i="471"/>
  <c r="V109" i="471"/>
  <c r="Q150" i="471"/>
  <c r="Z149" i="471"/>
  <c r="Q132" i="471"/>
  <c r="Z131" i="471"/>
  <c r="Q92" i="471"/>
  <c r="CK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25" i="471"/>
  <c r="AD108" i="471"/>
  <c r="F13" i="636"/>
  <c r="L131" i="471"/>
  <c r="L86" i="471"/>
  <c r="L145" i="471"/>
  <c r="L49" i="471"/>
  <c r="L68" i="471"/>
  <c r="F9" i="638"/>
  <c r="F12" i="637"/>
  <c r="L146" i="471"/>
  <c r="L31" i="471"/>
  <c r="L181" i="471"/>
  <c r="F10" i="638"/>
  <c r="F12" i="636"/>
  <c r="X37" i="471"/>
  <c r="F8" i="639"/>
  <c r="L195" i="471"/>
  <c r="F9" i="637"/>
  <c r="F8" i="635"/>
  <c r="L148" i="471"/>
  <c r="L126" i="471"/>
  <c r="F9" i="635"/>
  <c r="L53" i="471"/>
  <c r="L37" i="471"/>
  <c r="L197" i="471"/>
  <c r="F9" i="636"/>
  <c r="F13" i="637"/>
  <c r="L104" i="471"/>
  <c r="F10" i="637"/>
  <c r="F11" i="635"/>
  <c r="F13" i="635"/>
  <c r="Y183" i="471"/>
  <c r="F11" i="637"/>
  <c r="F9" i="639"/>
  <c r="L87" i="471"/>
  <c r="L55" i="471"/>
  <c r="L165" i="471"/>
  <c r="F11" i="636"/>
  <c r="L149" i="471"/>
  <c r="L73" i="471"/>
  <c r="F10" i="639"/>
  <c r="L67" i="471"/>
  <c r="L164" i="471"/>
  <c r="L32" i="471"/>
  <c r="F10" i="635"/>
  <c r="F12" i="638"/>
  <c r="L120" i="471"/>
  <c r="L91" i="471"/>
  <c r="F13" i="634"/>
  <c r="L128" i="471"/>
  <c r="AC110" i="471"/>
  <c r="L194" i="471"/>
  <c r="Y130" i="471"/>
  <c r="L70" i="471"/>
  <c r="L106" i="471"/>
  <c r="L143" i="471"/>
  <c r="L36" i="471"/>
  <c r="L50" i="471"/>
  <c r="F8" i="637"/>
  <c r="L144" i="471"/>
  <c r="L72" i="471"/>
  <c r="X149" i="471"/>
  <c r="X131" i="471"/>
  <c r="AH197" i="471"/>
  <c r="L54" i="471"/>
  <c r="F12" i="635"/>
  <c r="L162" i="471"/>
  <c r="L130" i="471"/>
  <c r="L179" i="471"/>
  <c r="L183" i="471"/>
  <c r="F11" i="639"/>
  <c r="L52" i="471"/>
  <c r="F12" i="634"/>
  <c r="L110" i="471"/>
  <c r="F12" i="639"/>
  <c r="L34" i="471"/>
  <c r="L193" i="471"/>
  <c r="X55" i="471"/>
  <c r="L105" i="471"/>
  <c r="CI91" i="471"/>
  <c r="L33" i="471"/>
  <c r="Y166" i="471"/>
  <c r="AC120" i="471"/>
  <c r="Y148" i="471"/>
  <c r="L180" i="471"/>
  <c r="F9" i="634"/>
  <c r="F8" i="638"/>
  <c r="L90" i="471"/>
  <c r="X73" i="471"/>
  <c r="L127" i="471"/>
  <c r="AC109" i="471"/>
  <c r="F8" i="636"/>
  <c r="L167" i="471"/>
  <c r="F13" i="639"/>
  <c r="L35" i="471"/>
  <c r="F11" i="638"/>
  <c r="L108" i="471"/>
  <c r="F13" i="638"/>
  <c r="F11" i="634"/>
  <c r="F10" i="636"/>
  <c r="L196" i="471"/>
  <c r="L71" i="471"/>
  <c r="L69" i="471"/>
  <c r="L103" i="471"/>
  <c r="CJ90" i="471"/>
  <c r="L163" i="471"/>
  <c r="L166" i="471"/>
  <c r="X167" i="471"/>
  <c r="L161" i="471"/>
  <c r="L85" i="471"/>
  <c r="F10" i="634"/>
  <c r="F8" i="634"/>
  <c r="L182" i="471"/>
  <c r="L51" i="471"/>
  <c r="L109" i="471"/>
  <c r="L88"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4"/>
  <c r="L23" i="624"/>
  <c r="L26" i="626"/>
  <c r="L18" i="625"/>
  <c r="X26" i="626"/>
  <c r="L21" i="626"/>
  <c r="L21" i="625"/>
  <c r="L19" i="625"/>
  <c r="L20" i="626"/>
  <c r="L21" i="624"/>
  <c r="L23" i="626"/>
  <c r="L24" i="626"/>
  <c r="L18" i="624"/>
  <c r="L19" i="624"/>
  <c r="L22" i="626"/>
  <c r="L22" i="624"/>
  <c r="L22" i="625"/>
  <c r="X24" i="624"/>
  <c r="L24" i="624"/>
  <c r="L24" i="625"/>
  <c r="L23" i="625"/>
  <c r="L20" i="625"/>
  <c r="L25" i="626"/>
  <c r="X24"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L21" i="633"/>
  <c r="L20" i="630"/>
  <c r="L21" i="630"/>
  <c r="L23" i="630"/>
  <c r="Y23" i="631"/>
  <c r="L21" i="631"/>
  <c r="L23" i="631"/>
  <c r="L19" i="633"/>
  <c r="L23" i="633"/>
  <c r="L22" i="631"/>
  <c r="L19" i="631"/>
  <c r="L20" i="631"/>
  <c r="L24" i="630"/>
  <c r="L24" i="631"/>
  <c r="Y23" i="630"/>
  <c r="L22" i="633"/>
  <c r="X24" i="630"/>
  <c r="AH23" i="633"/>
  <c r="L19" i="630"/>
  <c r="X24" i="631"/>
  <c r="L18" i="631"/>
  <c r="L18"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8"/>
  <c r="L21" i="629"/>
  <c r="AD23" i="628"/>
  <c r="L21" i="628"/>
  <c r="AC25" i="628"/>
  <c r="L20" i="629"/>
  <c r="Y23" i="629"/>
  <c r="L19" i="629"/>
  <c r="E2" i="437"/>
  <c r="L23" i="628"/>
  <c r="L19" i="628"/>
  <c r="L23" i="629"/>
  <c r="AC24" i="628"/>
  <c r="X24" i="629"/>
  <c r="L18" i="628"/>
  <c r="L24" i="629"/>
  <c r="L25" i="628"/>
  <c r="L18" i="629"/>
  <c r="L20"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18"/>
  <c r="F13" i="617"/>
  <c r="F13" i="614"/>
  <c r="F12" i="616"/>
  <c r="F13" i="616"/>
  <c r="F9" i="618"/>
  <c r="M302" i="471"/>
  <c r="F9" i="617"/>
  <c r="F8" i="618"/>
  <c r="F337" i="471"/>
  <c r="F11" i="616"/>
  <c r="F12" i="622"/>
  <c r="F339" i="471"/>
  <c r="F342" i="471"/>
  <c r="F10" i="622"/>
  <c r="F9" i="622"/>
  <c r="F340" i="471"/>
  <c r="F10" i="614"/>
  <c r="F13" i="618"/>
  <c r="F9" i="614"/>
  <c r="F10" i="616"/>
  <c r="F341" i="471"/>
  <c r="F10" i="617"/>
  <c r="F12" i="618"/>
  <c r="F8" i="616"/>
  <c r="F11" i="614"/>
  <c r="F11" i="622"/>
  <c r="F8" i="622"/>
  <c r="F8" i="617"/>
  <c r="F10" i="618"/>
  <c r="F11" i="617"/>
  <c r="F13" i="622"/>
  <c r="F8" i="614"/>
  <c r="F9" i="616"/>
  <c r="M307" i="471"/>
  <c r="F338" i="471"/>
  <c r="F12" i="614"/>
  <c r="F12" i="617"/>
  <c r="M297" i="471"/>
</calcChain>
</file>

<file path=xl/sharedStrings.xml><?xml version="1.0" encoding="utf-8"?>
<sst xmlns="http://schemas.openxmlformats.org/spreadsheetml/2006/main" count="6541" uniqueCount="3057">
  <si>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</si>
  <si>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</si>
  <si>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</si>
  <si>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</si>
  <si>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</si>
  <si>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</si>
  <si>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</si>
  <si>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</si>
  <si>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</si>
  <si>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</si>
  <si>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</si>
  <si>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</si>
  <si>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</si>
  <si>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</si>
  <si>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</si>
  <si>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</si>
  <si>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</si>
  <si>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</si>
  <si>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</si>
  <si>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</si>
  <si>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</si>
  <si>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</si>
  <si>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</si>
  <si>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</si>
  <si>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</si>
  <si>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</si>
  <si>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</si>
  <si>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</si>
  <si>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</si>
  <si>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</si>
  <si>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</si>
  <si>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</si>
  <si>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</si>
  <si>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</si>
  <si>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</si>
  <si>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</si>
  <si>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</si>
  <si>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</si>
  <si>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</si>
  <si>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</si>
  <si>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</si>
  <si>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</si>
  <si>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</si>
  <si>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</si>
  <si>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</si>
  <si>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</si>
  <si>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</si>
  <si>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</si>
  <si>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</si>
  <si>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</si>
  <si>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</si>
  <si>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</si>
  <si>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</si>
  <si>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</si>
  <si>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</si>
  <si>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</si>
  <si>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</si>
  <si>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</si>
  <si>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</si>
  <si>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</si>
  <si>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</si>
  <si>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</si>
  <si>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</si>
  <si>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</si>
  <si>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</si>
  <si>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</si>
  <si>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</si>
  <si>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</si>
  <si>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</si>
  <si>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</si>
  <si>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</si>
  <si>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</si>
  <si>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</si>
  <si>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</si>
  <si>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</si>
  <si>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</si>
  <si>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</si>
  <si>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</si>
  <si>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</si>
  <si>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</si>
  <si>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</si>
  <si>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</si>
  <si>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</si>
  <si>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</si>
  <si>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</si>
  <si>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</si>
  <si>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</si>
  <si>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</si>
  <si>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</si>
  <si>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</si>
  <si>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</si>
  <si>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</si>
  <si>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</si>
  <si>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</si>
  <si>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</si>
  <si>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</si>
  <si>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</si>
  <si>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</si>
  <si>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</si>
  <si>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</si>
  <si>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</si>
  <si>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</si>
  <si>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</si>
  <si>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</si>
  <si>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</si>
  <si>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</si>
  <si>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</si>
  <si>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</si>
  <si>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</si>
  <si>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</si>
  <si>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</si>
  <si>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</si>
  <si>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</si>
  <si>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</si>
  <si>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</si>
  <si>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</si>
  <si>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</si>
  <si>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</si>
  <si>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</si>
  <si>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</si>
  <si>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</si>
  <si>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</si>
  <si>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</si>
  <si>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</si>
  <si>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</si>
  <si>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</si>
  <si>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</si>
  <si>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</si>
  <si>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</si>
  <si>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</si>
  <si>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</si>
  <si>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</si>
  <si>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</si>
  <si>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</si>
  <si>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</si>
  <si>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</si>
  <si>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</si>
  <si>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</si>
  <si>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</si>
  <si>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</si>
  <si>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</si>
  <si>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</si>
  <si>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</si>
  <si>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</si>
  <si>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</si>
  <si>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</si>
  <si>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</si>
  <si>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</si>
  <si>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</si>
  <si>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</si>
  <si>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</si>
  <si>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</si>
  <si>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</si>
  <si>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</si>
  <si>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</si>
  <si>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</si>
  <si>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</si>
  <si>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</si>
  <si>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</si>
  <si>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</si>
  <si>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</si>
  <si>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</si>
  <si>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</si>
  <si>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</si>
  <si>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</si>
  <si>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</si>
  <si>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</si>
  <si>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</si>
  <si>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</si>
  <si>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</si>
  <si>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</si>
  <si>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</si>
  <si>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</si>
  <si>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</si>
  <si>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</si>
  <si>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</si>
  <si>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</si>
  <si>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</si>
  <si>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</si>
  <si>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</si>
  <si>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</si>
  <si>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</si>
  <si>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</si>
  <si>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</si>
  <si>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</si>
  <si>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</si>
  <si>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</si>
  <si>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</si>
  <si>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</si>
  <si>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</si>
  <si>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</si>
  <si>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</si>
  <si>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</si>
  <si>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</si>
  <si>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</si>
  <si>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</si>
  <si>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</si>
  <si>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</si>
  <si>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</si>
  <si>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</si>
  <si>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</si>
  <si>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</si>
  <si>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</si>
  <si>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</si>
  <si>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</si>
  <si>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</si>
  <si>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</si>
  <si>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</si>
  <si>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</si>
  <si>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</si>
  <si>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</si>
  <si>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</si>
  <si>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</si>
  <si>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</si>
  <si>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</si>
  <si>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</si>
  <si>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</si>
  <si>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</si>
  <si>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</si>
  <si>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</si>
  <si>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</si>
  <si>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</si>
  <si>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</si>
  <si>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</si>
  <si>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</si>
  <si>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</si>
  <si>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</si>
  <si>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</si>
  <si>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</si>
  <si>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</si>
  <si>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</si>
  <si>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</si>
  <si>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</si>
  <si>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</si>
  <si>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</si>
  <si>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</si>
  <si>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</si>
  <si>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</si>
  <si>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</si>
  <si>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</si>
  <si>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</si>
  <si>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</si>
  <si>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</si>
  <si>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</si>
  <si>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</si>
  <si>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</si>
  <si>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</si>
  <si>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</si>
  <si>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</si>
  <si>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</si>
  <si>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</si>
  <si>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</si>
  <si>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</si>
  <si>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</si>
  <si>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</si>
  <si>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</si>
  <si>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</si>
  <si>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</si>
  <si>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</si>
  <si>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</si>
  <si>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</si>
  <si>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</si>
  <si>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</si>
  <si>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</si>
  <si>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</si>
  <si>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</si>
  <si>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</si>
  <si>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</si>
  <si>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</si>
  <si>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</si>
  <si>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</si>
  <si>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</si>
  <si>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</si>
  <si>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</si>
  <si>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</si>
  <si>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</si>
  <si>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</si>
  <si>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</si>
  <si>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</si>
  <si>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</si>
  <si>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</si>
  <si>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</si>
  <si>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</si>
  <si>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</si>
  <si>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</si>
  <si>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</si>
  <si>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</si>
  <si>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</si>
  <si>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</si>
  <si>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</si>
  <si>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</si>
  <si>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</si>
  <si>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</si>
  <si>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</si>
  <si>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</si>
  <si>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</si>
  <si>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</si>
  <si>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</si>
  <si>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</si>
  <si>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</si>
  <si>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</si>
  <si>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</si>
  <si>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</si>
  <si>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</si>
  <si>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</si>
  <si>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</si>
  <si>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</si>
  <si>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</si>
  <si>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</si>
  <si>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</si>
  <si>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</si>
  <si>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</si>
  <si>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</si>
  <si>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</si>
  <si>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</si>
  <si>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</si>
  <si>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</si>
  <si>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</si>
  <si>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</si>
  <si>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</si>
  <si>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</si>
  <si>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</si>
  <si>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</si>
  <si>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</si>
  <si>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</si>
  <si>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</si>
  <si>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</si>
  <si>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</si>
  <si>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</si>
  <si>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</si>
  <si>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</si>
  <si>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</si>
  <si>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</si>
  <si>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</si>
  <si>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</si>
  <si>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</si>
  <si>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</si>
  <si>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</si>
  <si>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</si>
  <si>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</si>
  <si>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</si>
  <si>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</si>
  <si>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</si>
  <si>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</si>
  <si>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</si>
  <si>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</si>
  <si>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</si>
  <si>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</si>
  <si>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</si>
  <si>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</si>
  <si>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</si>
  <si>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</si>
  <si>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</si>
  <si>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</si>
  <si>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</si>
  <si>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</si>
  <si>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</si>
  <si>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</si>
  <si>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</si>
  <si>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</si>
  <si>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</si>
  <si>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</si>
  <si>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</si>
  <si>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</si>
  <si>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</si>
  <si>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</si>
  <si>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</si>
  <si>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</si>
  <si>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</si>
  <si>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</si>
  <si>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</si>
  <si>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</si>
  <si>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</si>
  <si>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</si>
  <si>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</si>
  <si>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</si>
  <si>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</si>
  <si>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</si>
  <si>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</si>
  <si>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</si>
  <si>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</si>
  <si>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</si>
  <si>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</si>
  <si>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</si>
  <si>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</si>
  <si>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</si>
  <si>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</si>
  <si>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</si>
  <si>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</si>
  <si>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</si>
  <si>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</si>
  <si>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</si>
  <si>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</si>
  <si>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</si>
  <si>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</si>
  <si>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</si>
  <si>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</si>
  <si>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</si>
  <si>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</si>
  <si>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</si>
  <si>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</si>
  <si>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</si>
  <si>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</si>
  <si>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</si>
  <si>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</si>
  <si>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</si>
  <si>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</si>
  <si>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</si>
  <si>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</si>
  <si>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</si>
  <si>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</si>
  <si>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</si>
  <si>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</si>
  <si>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</si>
  <si>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</si>
  <si>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</si>
  <si>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</si>
  <si>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</si>
  <si>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</si>
  <si>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</si>
  <si>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</si>
  <si>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</si>
  <si>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</si>
  <si>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</si>
  <si>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</si>
  <si>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</si>
  <si>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</si>
  <si>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</si>
  <si>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</si>
  <si>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</si>
  <si>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</si>
  <si>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</si>
  <si>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</si>
  <si>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</si>
  <si>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</si>
  <si>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</si>
  <si>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</si>
  <si>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</si>
  <si>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</si>
  <si>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</si>
  <si>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</si>
  <si>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</si>
  <si>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</si>
  <si>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</si>
  <si>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</si>
  <si>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</si>
  <si>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</si>
  <si>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</si>
  <si>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</si>
  <si>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</si>
  <si>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</si>
  <si>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</si>
  <si>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</si>
  <si>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</si>
  <si>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</si>
  <si>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</si>
  <si>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</si>
  <si>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</si>
  <si>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</si>
  <si>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</si>
  <si>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</si>
  <si>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</si>
  <si>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</si>
  <si>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</si>
  <si>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</si>
  <si>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</si>
  <si>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</si>
  <si>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</si>
  <si>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</si>
  <si>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</si>
  <si>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</si>
  <si>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</si>
  <si>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</si>
  <si>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</si>
  <si>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</si>
  <si>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</si>
  <si>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</si>
  <si>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</si>
  <si>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</si>
  <si>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</si>
  <si>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</si>
  <si>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</si>
  <si>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</si>
  <si>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</si>
  <si>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</si>
  <si>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</si>
  <si>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</si>
  <si>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</si>
  <si>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</si>
  <si>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</si>
  <si>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</si>
  <si>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</si>
  <si>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</si>
  <si>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</si>
  <si>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</si>
  <si>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</si>
  <si>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</si>
  <si>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</si>
  <si>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</si>
  <si>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</si>
  <si>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</si>
  <si>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</si>
  <si>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</si>
  <si>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</si>
  <si>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</si>
  <si>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</si>
  <si>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</si>
  <si>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</si>
  <si>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</si>
  <si>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</si>
  <si>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</si>
  <si>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</si>
  <si>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</si>
  <si>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</si>
  <si>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</si>
  <si>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</si>
  <si>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</si>
  <si>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</si>
  <si>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</si>
  <si>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</si>
  <si>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</si>
  <si>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</si>
  <si>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</si>
  <si>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</si>
  <si>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</si>
  <si>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</si>
  <si>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</si>
  <si>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</si>
  <si>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</si>
  <si>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</si>
  <si>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</si>
  <si>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</si>
  <si>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</si>
  <si>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</si>
  <si>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</si>
  <si>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</si>
  <si>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</si>
  <si>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</si>
  <si>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</si>
  <si>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</si>
  <si>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</si>
  <si>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</si>
  <si>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</si>
  <si>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</si>
  <si>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</si>
  <si>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</si>
  <si>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</si>
  <si>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</si>
  <si>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</si>
  <si>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</si>
  <si>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</si>
  <si>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</si>
  <si>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</si>
  <si>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</si>
  <si>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</si>
  <si>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</si>
  <si>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</si>
  <si>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</si>
  <si>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</si>
  <si>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</si>
  <si>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</si>
  <si>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</si>
  <si>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</si>
  <si>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</si>
  <si>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</si>
  <si>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</si>
  <si>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</si>
  <si>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</si>
  <si>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</si>
  <si>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</si>
  <si>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</si>
  <si>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</si>
  <si>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</si>
  <si>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</si>
  <si>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</si>
  <si>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</si>
  <si>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</si>
  <si>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</si>
  <si>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</si>
  <si>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</si>
  <si>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</si>
  <si>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</si>
  <si>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</si>
  <si>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</si>
  <si>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</si>
  <si>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</si>
  <si>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</si>
  <si>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</si>
  <si>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</si>
  <si>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</si>
  <si>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</si>
  <si>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</si>
  <si>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</si>
  <si>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</si>
  <si>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</si>
  <si>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</si>
  <si>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</si>
  <si>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</si>
  <si>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</si>
  <si>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</si>
  <si>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</si>
  <si>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</si>
  <si>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</si>
  <si>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</si>
  <si>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</si>
  <si>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</si>
  <si>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</si>
  <si>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</si>
  <si>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</si>
  <si>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</si>
  <si>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</si>
  <si>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</si>
  <si>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</si>
  <si>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</si>
  <si>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</si>
  <si>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</si>
  <si>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</si>
  <si>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</si>
  <si>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</si>
  <si>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</si>
  <si>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</si>
  <si>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</si>
  <si>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</si>
  <si>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</si>
  <si>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</si>
  <si>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</si>
  <si>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</si>
  <si>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</si>
  <si>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</si>
  <si>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</si>
  <si>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</si>
  <si>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</si>
  <si>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</si>
  <si>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</si>
  <si>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</si>
  <si>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</si>
  <si>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</si>
  <si>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</si>
  <si>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</si>
  <si>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</si>
  <si>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</si>
  <si>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</si>
  <si>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</si>
  <si>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</si>
  <si>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</si>
  <si>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</si>
  <si>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</si>
  <si>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</si>
  <si>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</si>
  <si>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</si>
  <si>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</si>
  <si>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</si>
  <si>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</si>
  <si>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</si>
  <si>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</si>
  <si>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</si>
  <si>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</si>
  <si>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</si>
  <si>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</si>
  <si>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</si>
  <si>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</si>
  <si>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</si>
  <si>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</si>
  <si>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</si>
  <si>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</si>
  <si>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</si>
  <si>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</si>
  <si>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</si>
  <si>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</si>
  <si>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</si>
  <si>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</si>
  <si>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</si>
  <si>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</si>
  <si>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</si>
  <si>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</si>
  <si>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</si>
  <si>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</si>
  <si>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</si>
  <si>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</si>
  <si>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</si>
  <si>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</si>
  <si>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</si>
  <si>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</si>
  <si>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</si>
  <si>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</si>
  <si>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</si>
  <si>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</si>
  <si>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</si>
  <si>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</si>
  <si>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</si>
  <si>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</si>
  <si>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</si>
  <si>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</si>
  <si>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</si>
  <si>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</si>
  <si>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</si>
  <si>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</si>
  <si>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</si>
  <si>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</si>
  <si>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</si>
  <si>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</si>
  <si>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</si>
  <si>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</si>
  <si>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</si>
  <si>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</si>
  <si>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</si>
  <si>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</si>
  <si>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</si>
  <si>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</si>
  <si>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</si>
  <si>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</si>
  <si>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</si>
  <si>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</si>
  <si>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</si>
  <si>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</si>
  <si>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</si>
  <si>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</si>
  <si>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</si>
  <si>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</si>
  <si>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</si>
  <si>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</si>
  <si>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</si>
  <si>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</si>
  <si>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</si>
  <si>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</si>
  <si>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</si>
  <si>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</si>
  <si>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</si>
  <si>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</si>
  <si>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</si>
  <si>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</si>
  <si>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</si>
  <si>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</si>
  <si>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</si>
  <si>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</si>
  <si>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</si>
  <si>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</si>
  <si>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</si>
  <si>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</si>
  <si>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</si>
  <si>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</si>
  <si>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</si>
  <si>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</si>
  <si>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</si>
  <si>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</si>
  <si>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</si>
  <si>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</si>
  <si>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</si>
  <si>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</si>
  <si>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</si>
  <si>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</si>
  <si>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</si>
  <si>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</si>
  <si>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</si>
  <si>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</si>
  <si>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</si>
  <si>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</si>
  <si>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</si>
  <si>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</si>
  <si>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</si>
  <si>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</si>
  <si>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</si>
  <si>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</si>
  <si>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</si>
  <si>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</si>
  <si>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</si>
  <si>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</si>
  <si>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</si>
  <si>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</si>
  <si>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</si>
  <si>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</si>
  <si>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</si>
  <si>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</si>
  <si>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</si>
  <si>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</si>
  <si>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</si>
  <si>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29.12.2021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</si>
  <si>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</si>
  <si>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</si>
  <si>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</si>
  <si>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</si>
  <si>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</si>
  <si>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</si>
  <si>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</si>
  <si>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</si>
  <si>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</si>
  <si>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</si>
  <si>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</si>
  <si>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</si>
  <si>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</si>
  <si>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</si>
  <si>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</si>
  <si>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</si>
  <si>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</si>
  <si>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</si>
  <si>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</si>
  <si>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</si>
  <si>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</si>
  <si>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</si>
  <si>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</si>
  <si>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</si>
  <si>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</si>
  <si>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</si>
  <si>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</si>
  <si>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</si>
  <si>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</si>
  <si>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</si>
  <si>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</si>
  <si>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</si>
  <si>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</si>
  <si>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</si>
  <si>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</si>
  <si>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</si>
  <si>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</si>
  <si>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</si>
  <si>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</si>
  <si>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</si>
  <si>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</si>
  <si>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</si>
  <si>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</si>
  <si>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</si>
  <si>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</si>
  <si>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</si>
  <si>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</si>
  <si>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</si>
  <si>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</si>
  <si>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</si>
  <si>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</si>
  <si>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</si>
  <si>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</si>
  <si>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</si>
  <si>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</si>
  <si>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</si>
  <si>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</si>
  <si>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</si>
  <si>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</si>
  <si>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</si>
  <si>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</si>
  <si>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</si>
  <si>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</si>
  <si>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</si>
  <si>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</si>
  <si>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</si>
  <si>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</si>
  <si>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</si>
  <si>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</si>
  <si>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</si>
  <si>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</si>
  <si>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</si>
  <si>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</si>
  <si>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</si>
  <si>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</si>
  <si>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</si>
  <si>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</si>
  <si>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</si>
  <si>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</si>
  <si>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</si>
  <si>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</si>
  <si>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</si>
  <si>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</si>
  <si>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</si>
  <si>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</si>
  <si>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</si>
  <si>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</si>
  <si>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</si>
  <si>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</si>
  <si>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</si>
  <si>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</si>
  <si>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</si>
  <si>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</si>
  <si>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</si>
  <si>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</si>
  <si>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</si>
  <si>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</si>
  <si>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</si>
  <si>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</si>
  <si>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</si>
  <si>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</si>
  <si>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</si>
  <si>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</si>
  <si>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</si>
  <si>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</si>
  <si>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</si>
  <si>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</si>
  <si>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</si>
  <si>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</si>
  <si>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</si>
  <si>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</si>
  <si>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</si>
  <si>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</si>
  <si>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</si>
  <si>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</si>
  <si>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</si>
  <si>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</si>
  <si>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</si>
  <si>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</si>
  <si>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</si>
  <si>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</si>
  <si>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</si>
  <si>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</si>
  <si>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</si>
  <si>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</si>
  <si>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</si>
  <si>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</si>
  <si>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</si>
  <si>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</si>
  <si>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</si>
  <si>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</si>
  <si>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</si>
  <si>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</si>
  <si>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</si>
  <si>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</si>
  <si>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</si>
  <si>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</si>
  <si>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</si>
  <si>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</si>
  <si>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</si>
  <si>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</si>
  <si>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</si>
  <si>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</si>
  <si>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</si>
  <si>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</si>
  <si>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</si>
  <si>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</si>
  <si>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</si>
  <si>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</si>
  <si>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</si>
  <si>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</si>
  <si>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</si>
  <si>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</si>
  <si>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</si>
  <si>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</si>
  <si>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</si>
  <si>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</si>
  <si>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</si>
  <si>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</si>
  <si>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</si>
  <si>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</si>
  <si>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</si>
  <si>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</si>
  <si>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</si>
  <si>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</si>
  <si>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</si>
  <si>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</si>
  <si>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</si>
  <si>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</si>
  <si>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</si>
  <si>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</si>
  <si>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</si>
  <si>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</si>
  <si>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</si>
  <si>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</si>
  <si>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</si>
  <si>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</si>
  <si>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</si>
  <si>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</si>
  <si>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</si>
  <si>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</si>
  <si>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</si>
  <si>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</si>
  <si>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</si>
  <si>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</si>
  <si>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</si>
  <si>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</si>
  <si>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</si>
  <si>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</si>
  <si>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</si>
  <si>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</si>
  <si>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</si>
  <si>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</si>
  <si>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</si>
  <si>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</si>
  <si>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</si>
  <si>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</si>
  <si>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</si>
  <si>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</si>
  <si>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</si>
  <si>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</si>
  <si>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</si>
  <si>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</si>
  <si>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</si>
  <si>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</si>
  <si>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</si>
  <si>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</si>
  <si>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</si>
  <si>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</si>
  <si>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</si>
  <si>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</si>
  <si>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</si>
  <si>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</si>
  <si>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</si>
  <si>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</si>
  <si>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</si>
  <si>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</si>
  <si>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</si>
  <si>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</si>
  <si>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</si>
  <si>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</si>
  <si>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</si>
  <si>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</si>
  <si>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</si>
  <si>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</si>
  <si>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</si>
  <si>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</si>
  <si>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</si>
  <si>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</si>
  <si>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</si>
  <si>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</si>
  <si>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</si>
  <si>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</si>
  <si>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</si>
  <si>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</si>
  <si>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</si>
  <si>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</si>
  <si>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</si>
  <si>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</si>
  <si>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</si>
  <si>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</si>
  <si>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</si>
  <si>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</si>
  <si>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</si>
  <si>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</si>
  <si>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</si>
  <si>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</si>
  <si>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</si>
  <si>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</si>
  <si>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</si>
  <si>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</si>
  <si>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</si>
  <si>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</si>
  <si>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</si>
  <si>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</si>
  <si>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</si>
  <si>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</si>
  <si>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</si>
  <si>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</si>
  <si>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</si>
  <si>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</si>
  <si>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</si>
  <si>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</si>
  <si>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</si>
  <si>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</si>
  <si>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</si>
  <si>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</si>
  <si>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</si>
  <si>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</si>
  <si>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</si>
  <si>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</si>
  <si>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</si>
  <si>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</si>
  <si>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</si>
  <si>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</si>
  <si>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</si>
  <si>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</si>
  <si>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</si>
  <si>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</si>
  <si>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</si>
  <si>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</si>
  <si>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</si>
  <si>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</si>
  <si>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</si>
  <si>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</si>
  <si>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</si>
  <si>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</si>
  <si>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</si>
  <si>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</si>
  <si>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</si>
  <si>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</si>
  <si>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</si>
  <si>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</si>
  <si>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</si>
  <si>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</si>
  <si>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</si>
  <si>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</si>
  <si>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</si>
  <si>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</si>
  <si>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</si>
  <si>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</si>
  <si>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</si>
  <si>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</si>
  <si>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</si>
  <si>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</si>
  <si>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</si>
  <si>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</si>
  <si>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</si>
  <si>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</si>
  <si>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</si>
  <si>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</si>
  <si>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</si>
  <si>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</si>
  <si>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</si>
  <si>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</si>
  <si>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</si>
  <si>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</si>
  <si>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</si>
  <si>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</si>
  <si>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</si>
  <si>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</si>
  <si>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</si>
  <si>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</si>
  <si>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</si>
  <si>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</si>
  <si>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</si>
  <si>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</si>
  <si>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</si>
  <si>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</si>
  <si>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</si>
  <si>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</si>
  <si>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</si>
  <si>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</si>
  <si>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</si>
  <si>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</si>
  <si>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</si>
  <si>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</si>
  <si>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</si>
  <si>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</si>
  <si>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</si>
  <si>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</si>
  <si>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</si>
  <si>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</si>
  <si>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</si>
  <si>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</si>
  <si>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</si>
  <si>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</si>
  <si>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</si>
  <si>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</si>
  <si>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</si>
  <si>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</si>
  <si>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</si>
  <si>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</si>
  <si>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</si>
  <si>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</si>
  <si>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</si>
  <si>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</si>
  <si>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</si>
  <si>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</si>
  <si>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</si>
  <si>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</si>
  <si>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</si>
  <si>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</si>
  <si>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</si>
  <si>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</si>
  <si>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</si>
  <si>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</si>
  <si>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</si>
  <si>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</si>
  <si>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</si>
  <si>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</si>
  <si>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</si>
  <si>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</si>
  <si>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</si>
  <si>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</si>
  <si>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</si>
  <si>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</si>
  <si>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</si>
  <si>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</si>
  <si>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</si>
  <si>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</si>
  <si>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</si>
  <si>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</si>
  <si>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</si>
  <si>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</si>
  <si>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</si>
  <si>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</si>
  <si>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</si>
  <si>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</si>
  <si>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</si>
  <si>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</si>
  <si>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</si>
  <si>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</si>
  <si>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</si>
  <si>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</si>
  <si>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</si>
  <si>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</si>
  <si>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</si>
  <si>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</si>
  <si>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</si>
  <si>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</si>
  <si>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</si>
  <si>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</si>
  <si>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</si>
  <si>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</si>
  <si>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</si>
  <si>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</si>
  <si>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</si>
  <si>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</si>
  <si>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</si>
  <si>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</si>
  <si>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</si>
  <si>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</si>
  <si>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</si>
  <si>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</si>
  <si>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</si>
  <si>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</si>
  <si>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</si>
  <si>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</si>
  <si>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</si>
  <si>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</si>
  <si>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</si>
  <si>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</si>
  <si>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</si>
  <si>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</si>
  <si>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</si>
  <si>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</si>
  <si>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</si>
  <si>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</si>
  <si>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</si>
  <si>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</si>
  <si>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</si>
  <si>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</si>
  <si>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</si>
  <si>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</si>
  <si>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</si>
  <si>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</si>
  <si>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</si>
  <si>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</si>
  <si>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</si>
  <si>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</si>
  <si>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</si>
  <si>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</si>
  <si>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</si>
  <si>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</si>
  <si>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</si>
  <si>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</si>
  <si>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</si>
  <si>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</si>
  <si>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</si>
  <si>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</si>
  <si>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</si>
  <si>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</si>
  <si>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</si>
  <si>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</si>
  <si>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</si>
  <si>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</si>
  <si>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</si>
  <si>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</si>
  <si>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</si>
  <si>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</si>
  <si>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</si>
  <si>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</si>
  <si>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</si>
  <si>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</si>
  <si>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</si>
  <si>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</si>
  <si>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</si>
  <si>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</si>
  <si>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</si>
  <si>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</si>
  <si>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</si>
  <si>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</si>
  <si>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</si>
  <si>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</si>
  <si>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</si>
  <si>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</si>
  <si>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</si>
  <si>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</si>
  <si>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</si>
  <si>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</si>
  <si>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</si>
  <si>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</si>
  <si>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</si>
  <si>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</si>
  <si>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</si>
  <si>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</si>
  <si>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</si>
  <si>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</si>
  <si>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</si>
  <si>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</si>
  <si>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</si>
  <si>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</si>
  <si>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</si>
  <si>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</si>
  <si>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</si>
  <si>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</si>
  <si>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</si>
  <si>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</si>
  <si>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</si>
  <si>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</si>
  <si>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</si>
  <si>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</si>
  <si>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</si>
  <si>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</si>
  <si>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</si>
  <si>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</si>
  <si>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</si>
  <si>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</si>
  <si>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</si>
  <si>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</si>
  <si>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</si>
  <si>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</si>
  <si>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</si>
  <si>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</si>
  <si>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</si>
  <si>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</si>
  <si>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</si>
  <si>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</si>
  <si>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</si>
  <si>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</si>
  <si>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</si>
  <si>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</si>
  <si>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</si>
  <si>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</si>
  <si>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</si>
  <si>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</si>
  <si>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</si>
  <si>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</si>
  <si>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</si>
  <si>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</si>
  <si>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</si>
  <si>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</si>
  <si>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</si>
  <si>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</si>
  <si>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</si>
  <si>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</si>
  <si>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</si>
  <si>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</si>
  <si>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</si>
  <si>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</si>
  <si>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</si>
  <si>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</si>
  <si>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</si>
  <si>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</si>
  <si>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</si>
  <si>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</si>
  <si>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</si>
  <si>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</si>
  <si>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</si>
  <si>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</si>
  <si>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</si>
  <si>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</si>
  <si>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</si>
  <si>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</si>
  <si>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</si>
  <si>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</si>
  <si>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</si>
  <si>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</si>
  <si>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</si>
  <si>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</si>
  <si>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</si>
  <si>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</si>
  <si>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</si>
  <si>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</si>
  <si>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</si>
  <si>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</si>
  <si>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</si>
  <si>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</si>
  <si>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</si>
  <si>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</si>
  <si>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</si>
  <si>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</si>
  <si>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</si>
  <si>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</si>
  <si>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</si>
  <si>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</si>
  <si>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</si>
  <si>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</si>
  <si>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</si>
  <si>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</si>
  <si>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</si>
  <si>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</si>
  <si>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</si>
  <si>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</si>
  <si>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</si>
  <si>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</si>
  <si>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</si>
  <si>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</si>
  <si>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</si>
  <si>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</si>
  <si>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</si>
  <si>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</si>
  <si>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</si>
  <si>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</si>
  <si>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</si>
  <si>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</si>
  <si>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</si>
  <si>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</si>
  <si>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</si>
  <si>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</si>
  <si>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</si>
  <si>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</si>
  <si>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</si>
  <si>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</si>
  <si>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</si>
  <si>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</si>
  <si>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</si>
  <si>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</si>
  <si>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</si>
  <si>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</si>
  <si>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</si>
  <si>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</si>
  <si>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</si>
  <si>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</si>
  <si>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</si>
  <si>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</si>
  <si>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</si>
  <si>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</si>
  <si>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</si>
  <si>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</si>
  <si>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</si>
  <si>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</si>
  <si>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</si>
  <si>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</si>
  <si>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</si>
  <si>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</si>
  <si>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</si>
  <si>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</si>
  <si>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</si>
  <si>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</si>
  <si>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</si>
  <si>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</si>
  <si>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</si>
  <si>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</si>
  <si>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</si>
  <si>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</si>
  <si>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</si>
  <si>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</si>
  <si>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</si>
  <si>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</si>
  <si>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</si>
  <si>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</si>
  <si>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</si>
  <si>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</si>
  <si>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</si>
  <si>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</si>
  <si>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</si>
  <si>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</si>
  <si>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</si>
  <si>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</si>
  <si>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</si>
  <si>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</si>
  <si>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</si>
  <si>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</si>
  <si>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</si>
  <si>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</si>
  <si>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</si>
  <si>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</si>
  <si>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</si>
  <si>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</si>
  <si>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</si>
  <si>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</si>
  <si>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</si>
  <si>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</si>
  <si>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</si>
  <si>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</si>
  <si>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</si>
  <si>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</si>
  <si>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</si>
  <si>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</si>
  <si>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</si>
  <si>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</si>
  <si>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</si>
  <si>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</si>
  <si>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</si>
  <si>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</si>
  <si>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</si>
  <si>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</si>
  <si>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</si>
  <si>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</si>
  <si>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</si>
  <si>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</si>
  <si>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</si>
  <si>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</si>
  <si>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</si>
  <si>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</si>
  <si>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</si>
  <si>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</si>
  <si>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</si>
  <si>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</si>
  <si>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</si>
  <si>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</si>
  <si>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</si>
  <si>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</si>
  <si>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</si>
  <si>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</si>
  <si>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</si>
  <si>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</si>
  <si>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</si>
  <si>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</si>
  <si>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</si>
  <si>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</si>
  <si>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</si>
  <si>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</si>
  <si>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</si>
  <si>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</si>
  <si>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</si>
  <si>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</si>
  <si>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</si>
  <si>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</si>
  <si>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</si>
  <si>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</si>
  <si>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</si>
  <si>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</si>
  <si>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</si>
  <si>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</si>
  <si>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</si>
  <si>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</si>
  <si>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</si>
  <si>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</si>
  <si>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</si>
  <si>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</si>
  <si>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</si>
  <si>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</si>
  <si>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</si>
  <si>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</si>
  <si>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</si>
  <si>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</si>
  <si>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</si>
  <si>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</si>
  <si>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</si>
  <si>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</si>
  <si>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</si>
  <si>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</si>
  <si>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</si>
  <si>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</si>
  <si>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</si>
  <si>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</si>
  <si>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</si>
  <si>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</si>
  <si>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</si>
  <si>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</si>
  <si>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</si>
  <si>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</si>
  <si>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</si>
  <si>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</si>
  <si>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</si>
  <si>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</si>
  <si>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</si>
  <si>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</si>
  <si>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</si>
  <si>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</si>
  <si>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</si>
  <si>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</si>
  <si>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</si>
  <si>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</si>
  <si>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</si>
  <si>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</si>
  <si>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</si>
  <si>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</si>
  <si>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</si>
  <si>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</si>
  <si>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</si>
  <si>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</si>
  <si>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</si>
  <si>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</si>
  <si>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</si>
  <si>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</si>
  <si>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</si>
  <si>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</si>
  <si>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</si>
  <si>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</si>
  <si>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</si>
  <si>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</si>
  <si>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</si>
  <si>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</si>
  <si>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</si>
  <si>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</si>
  <si>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</si>
  <si>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</si>
  <si>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</si>
  <si>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</si>
  <si>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</si>
  <si>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</si>
  <si>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</si>
  <si>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</si>
  <si>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</si>
  <si>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</si>
  <si>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</si>
  <si>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</si>
  <si>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</si>
  <si>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</si>
  <si>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</si>
  <si>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</si>
  <si>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</si>
  <si>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</si>
  <si>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</si>
  <si>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</si>
  <si>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</si>
  <si>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</si>
  <si>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</si>
  <si>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</si>
  <si>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</si>
  <si>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</si>
  <si>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</si>
  <si>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</si>
  <si>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</si>
  <si>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</si>
  <si>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</si>
  <si>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</si>
  <si>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</si>
  <si>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</si>
  <si>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</si>
  <si>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</si>
  <si>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</si>
  <si>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</si>
  <si>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</si>
  <si>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</si>
  <si>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</si>
  <si>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</si>
  <si>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</si>
  <si>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</si>
  <si>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</si>
  <si>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</si>
  <si>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</si>
  <si>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</si>
  <si>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</si>
  <si>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</si>
  <si>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</si>
  <si>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</si>
  <si>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</si>
  <si>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</si>
  <si>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</si>
  <si>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</si>
  <si>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</si>
  <si>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</si>
  <si>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</si>
  <si>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</si>
  <si>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</si>
  <si>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</si>
  <si>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</si>
  <si>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</si>
  <si>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</si>
  <si>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</si>
  <si>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</si>
  <si>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</si>
  <si>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</si>
  <si>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</si>
  <si>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</si>
  <si>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</si>
  <si>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</si>
  <si>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</si>
  <si>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</si>
  <si>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</si>
  <si>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</si>
  <si>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</si>
  <si>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</si>
  <si>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</si>
  <si>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</si>
  <si>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</si>
  <si>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</si>
  <si>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</si>
  <si>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</si>
  <si>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</si>
  <si>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</si>
  <si>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</si>
  <si>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</si>
  <si>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</si>
  <si>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</si>
  <si>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</si>
  <si>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</si>
  <si>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</si>
  <si>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</si>
  <si>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</si>
  <si>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</si>
  <si>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</si>
  <si>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</si>
  <si>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</si>
  <si>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</si>
  <si>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</si>
  <si>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</si>
  <si>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</si>
  <si>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</si>
  <si>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</si>
  <si>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</si>
  <si>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</si>
  <si>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</si>
  <si>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</si>
  <si>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</si>
  <si>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</si>
  <si>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</si>
  <si>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</si>
  <si>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</si>
  <si>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</si>
  <si>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</si>
  <si>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</si>
  <si>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</si>
  <si>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</si>
  <si>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</si>
  <si>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</si>
  <si>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</si>
  <si>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</si>
  <si>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</si>
  <si>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</si>
  <si>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</si>
  <si>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</si>
  <si>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</si>
  <si>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</si>
  <si>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</si>
  <si>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</si>
  <si>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</si>
  <si>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</si>
  <si>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</si>
  <si>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</si>
  <si>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</si>
  <si>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</si>
  <si>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</si>
  <si>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</si>
  <si>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</si>
  <si>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</si>
  <si>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</si>
  <si>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</si>
  <si>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</si>
  <si>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</si>
  <si>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</si>
  <si>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</si>
  <si>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</si>
  <si>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</si>
  <si>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</si>
  <si>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</si>
  <si>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</si>
  <si>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</si>
  <si>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</si>
  <si>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</si>
  <si>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</si>
  <si>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</si>
  <si>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</si>
  <si>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</si>
  <si>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</si>
  <si>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</si>
  <si>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</si>
  <si>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</si>
  <si>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</si>
  <si>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</si>
  <si>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</si>
  <si>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</si>
  <si>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</si>
  <si>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</si>
  <si>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</si>
  <si>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</si>
  <si>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</si>
  <si>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</si>
  <si>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</si>
  <si>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</si>
  <si>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</si>
  <si>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</si>
  <si>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</si>
  <si>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</si>
  <si>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</si>
  <si>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</si>
  <si>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</si>
  <si>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</si>
  <si>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</si>
  <si>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</si>
  <si>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</si>
  <si>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</si>
  <si>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</si>
  <si>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</si>
  <si>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</si>
  <si>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</si>
  <si>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</si>
  <si>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</si>
  <si>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</si>
  <si>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</si>
  <si>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</si>
  <si>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</si>
  <si>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</si>
  <si>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</si>
  <si>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</si>
  <si>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</si>
  <si>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</si>
  <si>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</si>
  <si>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</si>
  <si>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</si>
  <si>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</si>
  <si>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</si>
  <si>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</si>
  <si>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</si>
  <si>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</si>
  <si>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</si>
  <si>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</si>
  <si>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</si>
  <si>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</si>
  <si>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</si>
  <si>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</si>
  <si>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</si>
  <si>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</si>
  <si>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</si>
  <si>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</si>
  <si>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</si>
  <si>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</si>
  <si>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</si>
  <si>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</si>
  <si>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</si>
  <si>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</si>
  <si>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</si>
  <si>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</si>
  <si>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</si>
  <si>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</si>
  <si>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</si>
  <si>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</si>
  <si>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</si>
  <si>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</si>
  <si>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</si>
  <si>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</si>
  <si>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</si>
  <si>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</si>
  <si>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</si>
  <si>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</si>
  <si>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</si>
  <si>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</si>
  <si>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</si>
  <si>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</si>
  <si>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</si>
  <si>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</si>
  <si>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</si>
  <si>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</si>
  <si>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</si>
  <si>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</si>
  <si>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</si>
  <si>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</si>
  <si>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</si>
  <si>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</si>
  <si>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</si>
  <si>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</si>
  <si>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</si>
  <si>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</si>
  <si>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</si>
  <si>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</si>
  <si>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</si>
  <si>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</si>
  <si>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</si>
  <si>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</si>
  <si>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</si>
  <si>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</si>
  <si>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</si>
  <si>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</si>
  <si>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</si>
  <si>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</si>
  <si>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</si>
  <si>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</si>
  <si>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</si>
  <si>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</si>
  <si>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</si>
  <si>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</si>
  <si>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</si>
  <si>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</si>
  <si>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</si>
  <si>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</si>
  <si>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</si>
  <si>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</si>
  <si>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</si>
  <si>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</si>
  <si>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</si>
  <si>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</si>
  <si>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</si>
  <si>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</si>
  <si>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</si>
  <si>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</si>
  <si>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</si>
  <si>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</si>
  <si>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</si>
  <si>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</si>
  <si>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</si>
  <si>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</si>
  <si>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</si>
  <si>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</si>
  <si>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</si>
  <si>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</si>
  <si>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</si>
  <si>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</si>
  <si>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</si>
  <si>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</si>
  <si>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</si>
  <si>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</si>
  <si>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</si>
  <si>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</si>
  <si>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</si>
  <si>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</si>
  <si>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</si>
  <si>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</si>
  <si>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</si>
  <si>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</si>
  <si>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</si>
  <si>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</si>
  <si>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</si>
  <si>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</si>
  <si>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</si>
  <si>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</si>
  <si>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</si>
  <si>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</si>
  <si>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</si>
  <si>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</si>
  <si>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</si>
  <si>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</si>
  <si>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</si>
  <si>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</si>
  <si>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</si>
  <si>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</si>
  <si>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</si>
  <si>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</si>
  <si>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</si>
  <si>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</si>
  <si>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</si>
  <si>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</si>
  <si>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</si>
  <si>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</si>
  <si>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</si>
  <si>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</si>
  <si>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</si>
  <si>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</si>
  <si>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</si>
  <si>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</si>
  <si>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</si>
  <si>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</si>
  <si>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</si>
  <si>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</si>
  <si>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</si>
  <si>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</si>
  <si>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</si>
  <si>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</si>
  <si>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</si>
  <si>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</si>
  <si>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</si>
  <si>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</si>
  <si>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</si>
  <si>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</si>
  <si>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</si>
  <si>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</si>
  <si>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</si>
  <si>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</si>
  <si>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</si>
  <si>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</si>
  <si>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</si>
  <si>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</si>
  <si>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</si>
  <si>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</si>
  <si>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</si>
  <si>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</si>
  <si>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</si>
  <si>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</si>
  <si>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</si>
  <si>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</si>
  <si>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</si>
  <si>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</si>
  <si>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</si>
  <si>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</si>
  <si>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</si>
  <si>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</si>
  <si>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</si>
  <si>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</si>
  <si>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</si>
  <si>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</si>
  <si>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</si>
  <si>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</si>
  <si>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</si>
  <si>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</si>
  <si>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</si>
  <si>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</si>
  <si>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</si>
  <si>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</si>
  <si>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</si>
  <si>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</si>
  <si>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</si>
  <si>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</si>
  <si>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</si>
  <si>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</si>
  <si>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</si>
  <si>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</si>
  <si>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</si>
  <si>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</si>
  <si>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</si>
  <si>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</si>
  <si>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</si>
  <si>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</si>
  <si>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</si>
  <si>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</si>
  <si>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</si>
  <si>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</si>
  <si>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</si>
  <si>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</si>
  <si>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</si>
  <si>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</si>
  <si>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</si>
  <si>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</si>
  <si>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</si>
  <si>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</si>
  <si>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</si>
  <si>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</si>
  <si>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</si>
  <si>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</si>
  <si>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</si>
  <si>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</si>
  <si>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</si>
  <si>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</si>
  <si>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</si>
  <si>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</si>
  <si>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</si>
  <si>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</si>
  <si>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</si>
  <si>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</si>
  <si>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</si>
  <si>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</si>
  <si>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</si>
  <si>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</si>
  <si>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</si>
  <si>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</si>
  <si>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</si>
  <si>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</si>
  <si>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</si>
  <si>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</si>
  <si>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</si>
  <si>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</si>
  <si>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</si>
  <si>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</si>
  <si>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</si>
  <si>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</si>
  <si>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</si>
  <si>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</si>
  <si>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</si>
  <si>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</si>
  <si>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</si>
  <si>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</si>
  <si>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</si>
  <si>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</si>
  <si>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</si>
  <si>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</si>
  <si>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</si>
  <si>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</si>
  <si>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</si>
  <si>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</si>
  <si>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</si>
  <si>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</si>
  <si>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</si>
  <si>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</si>
  <si>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</si>
  <si>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</si>
  <si>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</si>
  <si>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</si>
  <si>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</si>
  <si>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</si>
  <si>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</si>
  <si>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</si>
  <si>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</si>
  <si>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</si>
  <si>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</si>
  <si>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</si>
  <si>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</si>
  <si>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</si>
  <si>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</si>
  <si>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</si>
  <si>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</si>
  <si>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</si>
  <si>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</si>
  <si>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</si>
  <si>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</si>
  <si>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</si>
  <si>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</si>
  <si>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</si>
  <si>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</si>
  <si>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</si>
  <si>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</si>
  <si>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</si>
  <si>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</si>
  <si>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</si>
  <si>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</si>
  <si>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</si>
  <si>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</si>
  <si>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</si>
  <si>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</si>
  <si>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</si>
  <si>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</si>
  <si>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</si>
  <si>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</si>
  <si>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</si>
  <si>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</si>
  <si>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</si>
  <si>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</si>
  <si>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</si>
  <si>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</si>
  <si>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</si>
  <si>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</si>
  <si>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</si>
  <si>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</si>
  <si>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</si>
  <si>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</si>
  <si>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</si>
  <si>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</si>
  <si>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</si>
  <si>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</si>
  <si>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</si>
  <si>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</si>
  <si>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</si>
  <si>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</si>
  <si>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</si>
  <si>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</si>
  <si>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</si>
  <si>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</si>
  <si>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</si>
  <si>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</si>
  <si>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</si>
  <si>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</si>
  <si>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</si>
  <si>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</si>
  <si>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</si>
  <si>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</si>
  <si>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</si>
  <si>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</si>
  <si>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</si>
  <si>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</si>
  <si>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</si>
  <si>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</si>
  <si>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</si>
  <si>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</si>
  <si>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</si>
  <si>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</si>
  <si>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</si>
  <si>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</si>
  <si>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</si>
  <si>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</si>
  <si>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</si>
  <si>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</si>
  <si>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</si>
  <si>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</si>
  <si>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</si>
  <si>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</si>
  <si>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</si>
  <si>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</si>
  <si>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</si>
  <si>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</si>
  <si>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</si>
  <si>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</si>
  <si>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</si>
  <si>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</si>
  <si>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</si>
  <si>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</si>
  <si>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</si>
  <si>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</si>
  <si>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</si>
  <si>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</si>
  <si>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</si>
  <si>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</si>
  <si>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</si>
  <si>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</si>
  <si>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</si>
  <si>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</si>
  <si>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</si>
  <si>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</si>
  <si>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</si>
  <si>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</si>
  <si>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</si>
  <si>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</si>
  <si>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</si>
  <si>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</si>
  <si>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</si>
  <si>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</si>
  <si>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</si>
  <si>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</si>
  <si>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</si>
  <si>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</si>
  <si>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</si>
  <si>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</si>
  <si>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</si>
  <si>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</si>
  <si>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</si>
  <si>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</si>
  <si>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</si>
  <si>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</si>
  <si>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</si>
  <si>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</si>
  <si>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</si>
  <si>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</si>
  <si>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</si>
  <si>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</si>
  <si>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</si>
  <si>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</si>
  <si>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</si>
  <si>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</si>
  <si>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</si>
  <si>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</si>
  <si>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</si>
  <si>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</si>
  <si>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</si>
  <si>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</si>
  <si>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</si>
  <si>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</si>
  <si>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</si>
  <si>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</si>
  <si>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</si>
  <si>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</si>
  <si>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</si>
  <si>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</si>
  <si>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</si>
  <si>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</si>
  <si>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</si>
  <si>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</si>
  <si>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</si>
  <si>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</si>
  <si>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</si>
  <si>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</si>
  <si>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</si>
  <si>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</si>
  <si>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</si>
  <si>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</si>
  <si>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</si>
  <si>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</si>
  <si>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</si>
  <si>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</si>
  <si>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</si>
  <si>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</si>
  <si>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</si>
  <si>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</si>
  <si>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</si>
  <si>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</si>
  <si>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</si>
  <si>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</si>
  <si>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</si>
  <si>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</si>
  <si>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</si>
  <si>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</si>
  <si>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</si>
  <si>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</si>
  <si>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</si>
  <si>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</si>
  <si>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</si>
  <si>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</si>
  <si>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</si>
  <si>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</si>
  <si>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</si>
  <si>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</si>
  <si>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</si>
  <si>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</si>
  <si>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</si>
  <si>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</si>
  <si>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</si>
  <si>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</si>
  <si>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</si>
  <si>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</si>
  <si>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</si>
  <si>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</si>
  <si>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</si>
  <si>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</si>
  <si>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</si>
  <si>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</si>
  <si>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</si>
  <si>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</si>
  <si>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</si>
  <si>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</si>
  <si>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</si>
  <si>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</si>
  <si>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</si>
  <si>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</si>
  <si>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</si>
  <si>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</si>
  <si>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</si>
  <si>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</si>
  <si>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</si>
  <si>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</si>
  <si>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</si>
  <si>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</si>
  <si>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</si>
  <si>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</si>
  <si>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</si>
  <si>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</si>
  <si>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</si>
  <si>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</si>
  <si>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</si>
  <si>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</si>
  <si>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</si>
  <si>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</si>
  <si>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</si>
  <si>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</si>
  <si>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</si>
  <si>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</si>
  <si>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</si>
  <si>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</si>
  <si>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</si>
  <si>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</si>
  <si>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</si>
  <si>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</si>
  <si>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</si>
  <si>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</si>
  <si>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</si>
  <si>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</si>
  <si>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</si>
  <si>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</si>
  <si>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</si>
  <si>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</si>
  <si>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</si>
  <si>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</si>
  <si>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</si>
  <si>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</si>
  <si>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</si>
  <si>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</si>
  <si>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</si>
  <si>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</si>
  <si>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</si>
  <si>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</si>
  <si>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</si>
  <si>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</si>
  <si>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</si>
  <si>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</si>
  <si>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</si>
  <si>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</si>
  <si>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</si>
  <si>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</si>
  <si>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</si>
  <si>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</si>
  <si>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</si>
  <si>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</si>
  <si>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</si>
  <si>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</si>
  <si>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</si>
  <si>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</si>
  <si>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</si>
  <si>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</si>
  <si>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</si>
  <si>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</si>
  <si>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</si>
  <si>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</si>
  <si>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</si>
  <si>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</si>
  <si>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</si>
  <si>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</si>
  <si>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</si>
  <si>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</si>
  <si>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</si>
  <si>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</si>
  <si>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</si>
  <si>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</si>
  <si>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</si>
  <si>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</si>
  <si>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</si>
  <si>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</si>
  <si>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</si>
  <si>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</si>
  <si>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</si>
  <si>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</si>
  <si>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</si>
  <si>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</si>
  <si>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</si>
  <si>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</si>
  <si>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</si>
  <si>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</si>
  <si>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</si>
  <si>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</si>
  <si>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</si>
  <si>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</si>
  <si>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</si>
  <si>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</si>
  <si>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</si>
  <si>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</si>
  <si>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</si>
  <si>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</si>
  <si>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</si>
  <si>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</si>
  <si>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</si>
  <si>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</si>
  <si>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</si>
  <si>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</si>
  <si>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</si>
  <si>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</si>
  <si>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</si>
  <si>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</si>
  <si>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</si>
  <si>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</si>
  <si>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</si>
  <si>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</si>
  <si>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</si>
  <si>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</si>
  <si>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</si>
  <si>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</si>
  <si>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</si>
  <si>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</si>
  <si>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</si>
  <si>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</si>
  <si>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</si>
  <si>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</si>
  <si>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</si>
  <si>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</si>
  <si>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</si>
  <si>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</si>
  <si>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</si>
  <si>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</si>
  <si>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</si>
  <si>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</si>
  <si>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</si>
  <si>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</si>
  <si>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</si>
  <si>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</si>
  <si>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</si>
  <si>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</si>
  <si>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</si>
  <si>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</si>
  <si>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</si>
  <si>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</si>
  <si>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</si>
  <si>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</si>
  <si>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</si>
  <si>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</si>
  <si>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</si>
  <si>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</si>
  <si>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</si>
  <si>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</si>
  <si>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</si>
  <si>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</si>
  <si>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</si>
  <si>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</si>
  <si>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</si>
  <si>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</si>
  <si>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</si>
  <si>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</si>
  <si>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</si>
  <si>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</si>
  <si>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</si>
  <si>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</si>
  <si>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</si>
  <si>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</si>
  <si>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</si>
  <si>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</si>
  <si>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</si>
  <si>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</si>
  <si>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</si>
  <si>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</si>
  <si>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</si>
  <si>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</si>
  <si>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</si>
  <si>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</si>
  <si>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</si>
  <si>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</si>
  <si>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</si>
  <si>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</si>
  <si>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</si>
  <si>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</si>
  <si>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</si>
  <si>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</si>
  <si>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</si>
  <si>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</si>
  <si>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</si>
  <si>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</si>
  <si>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</si>
  <si>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</si>
  <si>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</si>
  <si>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</si>
  <si>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</si>
  <si>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</si>
  <si>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</si>
  <si>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</si>
  <si>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</si>
  <si>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</si>
  <si>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</si>
  <si>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</si>
  <si>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</si>
  <si>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</si>
  <si>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</si>
  <si>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</si>
  <si>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</si>
  <si>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</si>
  <si>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</si>
  <si>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</si>
  <si>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</si>
  <si>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</si>
  <si>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</si>
  <si>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</si>
  <si>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</si>
  <si>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</si>
  <si>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</si>
  <si>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</si>
  <si>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</si>
  <si>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</si>
  <si>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</si>
  <si>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</si>
  <si>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</si>
  <si>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</si>
  <si>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</si>
  <si>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</si>
  <si>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</si>
  <si>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</si>
  <si>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</si>
  <si>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</si>
  <si>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</si>
  <si>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</si>
  <si>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</si>
  <si>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</si>
  <si>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</si>
  <si>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</si>
  <si>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</si>
  <si>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</si>
  <si>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</si>
  <si>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</si>
  <si>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</si>
  <si>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</si>
  <si>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</si>
  <si>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</si>
  <si>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</si>
  <si>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</si>
  <si>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</si>
  <si>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</si>
  <si>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</si>
  <si>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</si>
  <si>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</si>
  <si>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</si>
  <si>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</si>
  <si>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</si>
  <si>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</si>
  <si>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</si>
  <si>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</si>
  <si>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</si>
  <si>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</si>
  <si>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</si>
  <si>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</si>
  <si>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</si>
  <si>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</si>
  <si>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</si>
  <si>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</si>
  <si>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</si>
  <si>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</si>
  <si>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</si>
  <si>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</si>
  <si>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</si>
  <si>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</si>
  <si>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</si>
  <si>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</si>
  <si>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</si>
  <si>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</si>
  <si>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</si>
  <si>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</si>
  <si>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</si>
  <si>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</si>
  <si>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</si>
  <si>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</si>
  <si>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</si>
  <si>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</si>
  <si>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</si>
  <si>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</si>
  <si>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</si>
  <si>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</si>
  <si>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</si>
  <si>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</si>
  <si>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</si>
  <si>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</si>
  <si>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</si>
  <si>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</si>
  <si>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</si>
  <si>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</si>
  <si>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</si>
  <si>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</si>
  <si>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</si>
  <si>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</si>
  <si>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</si>
  <si>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</si>
  <si>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</si>
  <si>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</si>
  <si>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</si>
  <si>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</si>
  <si>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</si>
  <si>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</si>
  <si>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</si>
  <si>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</si>
  <si>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</si>
  <si>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</si>
  <si>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</si>
  <si>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</si>
  <si>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</si>
  <si>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</si>
  <si>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</si>
  <si>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</si>
  <si>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</si>
  <si>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</si>
  <si>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</si>
  <si>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</si>
  <si>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</si>
  <si>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</si>
  <si>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</si>
  <si>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</si>
  <si>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</si>
  <si>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</si>
  <si>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</si>
  <si>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</si>
  <si>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</si>
  <si>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</si>
  <si>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</si>
  <si>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</si>
  <si>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</si>
  <si>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</si>
  <si>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</si>
  <si>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</si>
  <si>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</si>
  <si>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</si>
  <si>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</si>
  <si>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</si>
  <si>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</si>
  <si>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</si>
  <si>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</si>
  <si>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</si>
  <si>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</si>
  <si>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</si>
  <si>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</si>
  <si>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</si>
  <si>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</si>
  <si>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</si>
  <si>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</si>
  <si>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</si>
  <si>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</si>
  <si>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</si>
  <si>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</si>
  <si>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</si>
  <si>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</si>
  <si>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</si>
  <si>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</si>
  <si>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</si>
  <si>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</si>
  <si>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</si>
  <si>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</si>
  <si>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</si>
  <si>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</si>
  <si>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</si>
  <si>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</si>
  <si>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</si>
  <si>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</si>
  <si>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</si>
  <si>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</si>
  <si>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</si>
  <si>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</si>
  <si>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</si>
  <si>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</si>
  <si>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</si>
  <si>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</si>
  <si>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</si>
  <si>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</si>
  <si>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</si>
  <si>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</si>
  <si>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</si>
  <si>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</si>
  <si>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</si>
  <si>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</si>
  <si>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</si>
  <si>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</si>
  <si>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</si>
  <si>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</si>
  <si>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</si>
  <si>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</si>
  <si>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</si>
  <si>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</si>
  <si>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</si>
  <si>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</si>
  <si>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</si>
  <si>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</si>
  <si>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</si>
  <si>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</si>
  <si>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</si>
  <si>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</si>
  <si>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</si>
  <si>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</si>
  <si>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</si>
  <si>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</si>
  <si>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</si>
  <si>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</si>
  <si>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</si>
  <si>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</si>
  <si>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</si>
  <si>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</si>
  <si>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</si>
  <si>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</si>
  <si>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</si>
  <si>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</si>
  <si>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</si>
  <si>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</si>
  <si>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</si>
  <si>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</si>
  <si>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</si>
  <si>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</si>
  <si>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</si>
  <si>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</si>
  <si>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</si>
  <si>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</si>
  <si>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</si>
  <si>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</si>
  <si>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</si>
  <si>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</si>
  <si>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</si>
  <si>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</si>
  <si>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</si>
  <si>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</si>
  <si>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</si>
  <si>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</si>
  <si>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</si>
  <si>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</si>
  <si>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</si>
  <si>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</si>
  <si>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</si>
  <si>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</si>
  <si>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</si>
  <si>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</si>
  <si>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</si>
  <si>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</si>
  <si>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</si>
  <si>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</si>
  <si>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</si>
  <si>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</si>
  <si>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</si>
  <si>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</si>
  <si>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</si>
  <si>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</si>
  <si>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</si>
  <si>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</si>
  <si>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</si>
  <si>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</si>
  <si>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</si>
  <si>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</si>
  <si>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</si>
  <si>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</si>
  <si>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</si>
  <si>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</si>
  <si>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</si>
  <si>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</si>
  <si>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</si>
  <si>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</si>
  <si>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</si>
  <si>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</si>
  <si>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</si>
  <si>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</si>
  <si>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</si>
  <si>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</si>
  <si>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</si>
  <si>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</si>
  <si>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</si>
  <si>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</si>
  <si>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</si>
  <si>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</si>
  <si>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</si>
  <si>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</si>
  <si>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</si>
  <si>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</si>
  <si>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</si>
  <si>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</si>
  <si>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</si>
  <si>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</si>
  <si>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</si>
  <si>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</si>
  <si>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</si>
  <si>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</si>
  <si>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</si>
  <si>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</si>
  <si>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</si>
  <si>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</si>
  <si>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</si>
  <si>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</si>
  <si>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</si>
  <si>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</si>
  <si>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</si>
  <si>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</si>
  <si>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</si>
  <si>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</si>
  <si>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</si>
  <si>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</si>
  <si>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</si>
  <si>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</si>
  <si>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</si>
  <si>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</si>
  <si>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</si>
  <si>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</si>
  <si>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</si>
  <si>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</si>
  <si>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</si>
  <si>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</si>
  <si>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</si>
  <si>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</si>
  <si>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</si>
  <si>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</si>
  <si>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</si>
  <si>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</si>
  <si>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</si>
  <si>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</si>
  <si>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</si>
  <si>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</si>
  <si>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</si>
  <si>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</si>
  <si>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</si>
  <si>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</si>
  <si>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</si>
  <si>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</si>
  <si>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</si>
  <si>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</si>
  <si>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</si>
  <si>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</si>
  <si>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</si>
  <si>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</si>
  <si>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</si>
  <si>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</si>
  <si>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</si>
  <si>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</si>
  <si>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</si>
  <si>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</si>
  <si>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</si>
  <si>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</si>
  <si>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</si>
  <si>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</si>
  <si>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</si>
  <si>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</si>
  <si>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</si>
  <si>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</si>
  <si>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</si>
  <si>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</si>
  <si>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</si>
  <si>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</si>
  <si>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</si>
  <si>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</si>
  <si>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</si>
  <si>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</si>
  <si>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</si>
  <si>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</si>
  <si>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</si>
  <si>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</si>
  <si>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</si>
  <si>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</si>
  <si>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</si>
  <si>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</si>
  <si>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</si>
  <si>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</si>
  <si>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</si>
  <si>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</si>
  <si>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</si>
  <si>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</si>
  <si>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</si>
  <si>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</si>
  <si>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</si>
  <si>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</si>
  <si>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</si>
  <si>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</si>
  <si>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</si>
  <si>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</si>
  <si>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</si>
  <si>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</si>
  <si>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</si>
  <si>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</si>
  <si>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</si>
  <si>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</si>
  <si>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</si>
  <si>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</si>
  <si>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</si>
  <si>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</si>
  <si>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</si>
  <si>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</si>
  <si>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</si>
  <si>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</si>
  <si>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</si>
  <si>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</si>
  <si>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</si>
  <si>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</si>
  <si>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</si>
  <si>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</si>
  <si>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</si>
  <si>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</si>
  <si>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</si>
  <si>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</si>
  <si>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</si>
  <si>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</si>
  <si>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</si>
  <si>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</si>
  <si>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</si>
  <si>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</si>
  <si>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</si>
  <si>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</si>
  <si>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</si>
  <si>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</si>
  <si>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</si>
  <si>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</si>
  <si>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</si>
  <si>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</si>
  <si>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</si>
  <si>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</si>
  <si>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</si>
  <si>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</si>
  <si>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</si>
  <si>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</si>
  <si>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</si>
  <si>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</si>
  <si>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</si>
  <si>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</si>
  <si>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</si>
  <si>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</si>
  <si>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</si>
  <si>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20.12.2021</t>
  </si>
  <si>
    <t>80/17</t>
  </si>
  <si>
    <t>454080, Челябинская обл., г. Челябинск, ул. Энгельса, д. 3, каб. 410</t>
  </si>
  <si>
    <t>Рындин Игорь Николаевич</t>
  </si>
  <si>
    <t>Калмакова Ксения Сергеевна</t>
  </si>
  <si>
    <t>Ведущий экономист</t>
  </si>
  <si>
    <t>8 (351) 246-75-15 вн.3574</t>
  </si>
  <si>
    <t>KalmakovaKS@ustekchel.ru</t>
  </si>
  <si>
    <t>Город Челябинск, Город Челябинск (75701000);</t>
  </si>
  <si>
    <t>Зона теплоснабжения №01 Челябинского городского округа</t>
  </si>
  <si>
    <t>30.06.2022</t>
  </si>
  <si>
    <t>О</t>
  </si>
  <si>
    <t>01.07.2022</t>
  </si>
  <si>
    <t>31.12.2022</t>
  </si>
  <si>
    <t>01.01.2023</t>
  </si>
  <si>
    <t>30.06.2023</t>
  </si>
  <si>
    <t>01.07.2023</t>
  </si>
  <si>
    <t>31.12.2023</t>
  </si>
  <si>
    <t>01.01.2024</t>
  </si>
  <si>
    <t>30.06.2024</t>
  </si>
  <si>
    <t>01.07.2024</t>
  </si>
  <si>
    <t>31.12.2024</t>
  </si>
  <si>
    <t>01.01.2025</t>
  </si>
  <si>
    <t>30.06.2025</t>
  </si>
  <si>
    <t>01.07.2025</t>
  </si>
  <si>
    <t>31.12.2025</t>
  </si>
  <si>
    <t>01.01.2026</t>
  </si>
  <si>
    <t>30.06.2026</t>
  </si>
  <si>
    <t>01.07.2026</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</si>
  <si>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</si>
  <si>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</si>
  <si>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</si>
  <si>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27.12.2021</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</si>
  <si>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</si>
  <si>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</si>
  <si>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</si>
  <si>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</si>
  <si>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</si>
  <si>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</si>
  <si>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</si>
  <si>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</si>
  <si>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</si>
  <si>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</si>
  <si>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</si>
  <si>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</si>
  <si>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</si>
  <si>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</si>
  <si>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</si>
  <si>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</si>
  <si>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</si>
  <si>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</si>
  <si>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</si>
  <si>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</si>
  <si>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</si>
  <si>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</si>
  <si>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</si>
  <si>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</si>
  <si>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</si>
  <si>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</si>
  <si>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</si>
  <si>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</si>
  <si>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</si>
  <si>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</si>
  <si>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</si>
  <si>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</si>
  <si>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</si>
  <si>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</si>
  <si>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</si>
  <si>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</si>
  <si>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</si>
  <si>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</si>
  <si>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</si>
  <si>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</si>
  <si>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</si>
  <si>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</si>
  <si>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</si>
  <si>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</si>
  <si>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</si>
  <si>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</si>
  <si>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</si>
  <si>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</si>
  <si>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</si>
  <si>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</si>
  <si>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</si>
  <si>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</si>
  <si>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</si>
  <si>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</si>
  <si>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</si>
  <si>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</si>
  <si>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</si>
  <si>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</si>
  <si>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</si>
  <si>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</si>
  <si>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</si>
  <si>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</si>
  <si>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</si>
  <si>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</si>
  <si>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</si>
  <si>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</si>
  <si>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01-01-2022 00:00:00</t>
  </si>
  <si>
    <t>31543531</t>
  </si>
  <si>
    <t>ООО "НЕФТЕХИМАВТОМАТИКА"</t>
  </si>
  <si>
    <t>5506176287</t>
  </si>
  <si>
    <t>550601001</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</si>
  <si>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</si>
  <si>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</si>
  <si>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</si>
  <si>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</si>
  <si>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</si>
  <si>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</si>
  <si>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</si>
  <si>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</si>
  <si>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</si>
  <si>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</si>
  <si>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</si>
  <si>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</si>
  <si>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</si>
  <si>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</si>
  <si>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</si>
  <si>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</si>
  <si>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</si>
  <si>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</si>
  <si>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</si>
  <si>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</si>
  <si>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</si>
  <si>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</si>
  <si>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</si>
  <si>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</si>
  <si>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</si>
  <si>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</si>
  <si>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</si>
  <si>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</si>
  <si>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</si>
  <si>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</si>
  <si>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</si>
  <si>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</si>
  <si>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</si>
  <si>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</si>
  <si>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</si>
  <si>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</si>
  <si>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</si>
  <si>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</si>
  <si>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</si>
  <si>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</si>
  <si>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</si>
  <si>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</si>
  <si>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</si>
  <si>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</si>
  <si>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</si>
  <si>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</si>
  <si>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</si>
  <si>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</si>
  <si>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</si>
  <si>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</si>
  <si>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</si>
  <si>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</si>
  <si>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</si>
  <si>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</si>
  <si>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</si>
  <si>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</si>
  <si>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</si>
  <si>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</si>
  <si>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</si>
  <si>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</si>
  <si>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</si>
  <si>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</si>
  <si>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</si>
  <si>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</si>
  <si>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</si>
  <si>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</si>
  <si>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</si>
  <si>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</si>
  <si>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</si>
  <si>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</si>
  <si>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</si>
  <si>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</si>
  <si>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</si>
  <si>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</si>
  <si>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</si>
  <si>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</si>
  <si>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</si>
  <si>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</si>
  <si>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</si>
  <si>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</si>
  <si>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</si>
  <si>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16:54:07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</si>
</sst>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10" fillId="9" borderId="5" xfId="0" applyFon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0" fontId="0" fillId="9" borderId="5" xfId="30"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43805475" y="4345781"/>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A6EB8B13-25CA-46EF-8827-7ED8055C8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E4F0F400-0938-45A8-9AE3-3BF6E628AA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3" t="s">
        <v>491</v>
      </c>
      <c r="G2" s="1204"/>
      <c r="H2" s="1205"/>
      <c r="I2" s="435"/>
    </row>
    <row r="3" spans="1:20" ht="3" customHeight="1"/>
    <row r="4" spans="1:20" s="190" customFormat="1" ht="11.25">
      <c r="A4" s="214"/>
      <c r="B4" s="214"/>
      <c r="C4" s="214"/>
      <c r="D4" s="214"/>
      <c r="F4" s="1155" t="s">
        <v>454</v>
      </c>
      <c r="G4" s="1155"/>
      <c r="H4" s="1155"/>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29.12.2021</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420"/>
      <c r="G15" s="195" t="s">
        <v>403</v>
      </c>
      <c r="H15" s="421"/>
      <c r="I15" s="422"/>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5" t="s">
        <v>631</v>
      </c>
      <c r="M5" s="1235"/>
      <c r="N5" s="1235"/>
      <c r="O5" s="1235"/>
      <c r="P5" s="1235"/>
      <c r="Q5" s="1235"/>
      <c r="R5" s="1235"/>
      <c r="S5" s="1235"/>
      <c r="T5" s="1235"/>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12" t="str">
        <f>IF(datePr_ch="",IF(datePr="","",datePr),datePr_ch)</f>
        <v>20.12.2021</v>
      </c>
      <c r="P8" s="1212"/>
      <c r="Q8" s="1212"/>
      <c r="R8" s="1212"/>
      <c r="S8" s="1212"/>
      <c r="T8" s="1212"/>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12" t="str">
        <f>IF(numberPr_ch="",IF(numberPr="","",numberPr),numberPr_ch)</f>
        <v>80/17</v>
      </c>
      <c r="P9" s="1212"/>
      <c r="Q9" s="1212"/>
      <c r="R9" s="1212"/>
      <c r="S9" s="1212"/>
      <c r="T9" s="1212"/>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582"/>
      <c r="V10" s="582"/>
      <c r="W10" s="519"/>
      <c r="X10" s="590"/>
      <c r="Y10" s="590"/>
      <c r="Z10" s="590"/>
      <c r="AA10" s="590"/>
      <c r="AB10" s="590"/>
      <c r="AC10" s="590"/>
    </row>
    <row r="11" spans="1:29" s="570" customFormat="1" ht="11.25" hidden="1">
      <c r="A11" s="590"/>
      <c r="B11" s="590"/>
      <c r="C11" s="590"/>
      <c r="D11" s="590"/>
      <c r="E11" s="590"/>
      <c r="F11" s="590"/>
      <c r="G11" s="590"/>
      <c r="H11" s="590"/>
      <c r="L11" s="1236"/>
      <c r="M11" s="1236"/>
      <c r="N11" s="566"/>
      <c r="O11" s="582"/>
      <c r="P11" s="582"/>
      <c r="Q11" s="582"/>
      <c r="R11" s="582"/>
      <c r="S11" s="582"/>
      <c r="T11" s="582"/>
      <c r="U11" s="588" t="s">
        <v>373</v>
      </c>
      <c r="X11" s="590"/>
      <c r="Y11" s="590"/>
      <c r="Z11" s="590"/>
      <c r="AA11" s="590"/>
      <c r="AB11" s="590"/>
      <c r="AC11" s="590"/>
    </row>
    <row r="12" spans="1:29">
      <c r="J12" s="529"/>
      <c r="K12" s="529"/>
      <c r="L12" s="524"/>
      <c r="M12" s="524"/>
      <c r="N12" s="502"/>
      <c r="O12" s="1213"/>
      <c r="P12" s="1213"/>
      <c r="Q12" s="1213"/>
      <c r="R12" s="1213"/>
      <c r="S12" s="1213"/>
      <c r="T12" s="1213"/>
      <c r="U12" s="1213"/>
    </row>
    <row r="13" spans="1:29">
      <c r="J13" s="529"/>
      <c r="K13" s="529"/>
      <c r="L13" s="1155" t="s">
        <v>454</v>
      </c>
      <c r="M13" s="1155"/>
      <c r="N13" s="1155"/>
      <c r="O13" s="1155"/>
      <c r="P13" s="1155"/>
      <c r="Q13" s="1155"/>
      <c r="R13" s="1155"/>
      <c r="S13" s="1155"/>
      <c r="T13" s="1155"/>
      <c r="U13" s="1155"/>
      <c r="V13" s="1155"/>
      <c r="W13" s="1155" t="s">
        <v>455</v>
      </c>
    </row>
    <row r="14" spans="1:29" ht="14.25" customHeight="1">
      <c r="J14" s="529"/>
      <c r="K14" s="529"/>
      <c r="L14" s="1219" t="s">
        <v>92</v>
      </c>
      <c r="M14" s="1219" t="s">
        <v>639</v>
      </c>
      <c r="N14" s="661"/>
      <c r="O14" s="1220" t="s">
        <v>641</v>
      </c>
      <c r="P14" s="1221"/>
      <c r="Q14" s="1221"/>
      <c r="R14" s="1221"/>
      <c r="S14" s="1221"/>
      <c r="T14" s="1222"/>
      <c r="U14" s="1230" t="s">
        <v>341</v>
      </c>
      <c r="V14" s="1216" t="s">
        <v>275</v>
      </c>
      <c r="W14" s="1155"/>
    </row>
    <row r="15" spans="1:29" ht="14.25" customHeight="1">
      <c r="J15" s="529"/>
      <c r="K15" s="529"/>
      <c r="L15" s="1219"/>
      <c r="M15" s="1219"/>
      <c r="N15" s="662"/>
      <c r="O15" s="1225" t="s">
        <v>605</v>
      </c>
      <c r="P15" s="1223" t="s">
        <v>271</v>
      </c>
      <c r="Q15" s="1224"/>
      <c r="R15" s="1227" t="s">
        <v>654</v>
      </c>
      <c r="S15" s="1228"/>
      <c r="T15" s="1229"/>
      <c r="U15" s="1231"/>
      <c r="V15" s="1217"/>
      <c r="W15" s="1155"/>
    </row>
    <row r="16" spans="1:29" ht="33.75" customHeight="1">
      <c r="J16" s="529"/>
      <c r="K16" s="529"/>
      <c r="L16" s="1219"/>
      <c r="M16" s="1219"/>
      <c r="N16" s="663"/>
      <c r="O16" s="1226"/>
      <c r="P16" s="535" t="s">
        <v>606</v>
      </c>
      <c r="Q16" s="535" t="s">
        <v>6</v>
      </c>
      <c r="R16" s="536" t="s">
        <v>274</v>
      </c>
      <c r="S16" s="1214" t="s">
        <v>273</v>
      </c>
      <c r="T16" s="1215"/>
      <c r="U16" s="1232"/>
      <c r="V16" s="1218"/>
      <c r="W16" s="1155"/>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7">
        <f ca="1">OFFSET(S17,0,-1)+1</f>
        <v>7</v>
      </c>
      <c r="T17" s="1237"/>
      <c r="U17" s="648">
        <f ca="1">OFFSET(U17,0,-2)+1</f>
        <v>8</v>
      </c>
      <c r="V17" s="649">
        <f ca="1">OFFSET(V17,0,-1)</f>
        <v>8</v>
      </c>
      <c r="W17" s="648">
        <f ca="1">OFFSET(W17,0,-1)+1</f>
        <v>9</v>
      </c>
    </row>
    <row r="18" spans="1:29" ht="22.5">
      <c r="A18" s="1238">
        <v>1</v>
      </c>
      <c r="B18" s="865"/>
      <c r="C18" s="865"/>
      <c r="D18" s="865"/>
      <c r="E18" s="866"/>
      <c r="F18" s="867"/>
      <c r="G18" s="867"/>
      <c r="H18" s="867"/>
      <c r="I18" s="868"/>
      <c r="J18" s="863"/>
      <c r="K18" s="870"/>
      <c r="L18" s="593">
        <f>mergeValue(A18)</f>
        <v>1</v>
      </c>
      <c r="M18" s="641" t="s">
        <v>20</v>
      </c>
      <c r="N18" s="646"/>
      <c r="O18" s="1239"/>
      <c r="P18" s="1239"/>
      <c r="Q18" s="1239"/>
      <c r="R18" s="1239"/>
      <c r="S18" s="1239"/>
      <c r="T18" s="1239"/>
      <c r="U18" s="1239"/>
      <c r="V18" s="1239"/>
      <c r="W18" s="630" t="s">
        <v>476</v>
      </c>
      <c r="Y18" s="589"/>
      <c r="Z18" s="589" t="str">
        <f t="shared" ref="Z18:Z31" si="0">IF(M18="","",M18 )</f>
        <v>Наименование тарифа</v>
      </c>
      <c r="AA18" s="589"/>
      <c r="AB18" s="589"/>
      <c r="AC18" s="589"/>
    </row>
    <row r="19" spans="1:29" ht="22.5">
      <c r="A19" s="1238"/>
      <c r="B19" s="1238">
        <v>1</v>
      </c>
      <c r="C19" s="865"/>
      <c r="D19" s="865"/>
      <c r="E19" s="867"/>
      <c r="F19" s="867"/>
      <c r="G19" s="867"/>
      <c r="H19" s="867"/>
      <c r="I19" s="862"/>
      <c r="J19" s="861"/>
      <c r="K19" s="864"/>
      <c r="L19" s="593" t="str">
        <f>mergeValue(A19) &amp;"."&amp; mergeValue(B19)</f>
        <v>1.1</v>
      </c>
      <c r="M19" s="546" t="s">
        <v>16</v>
      </c>
      <c r="N19" s="646"/>
      <c r="O19" s="1239"/>
      <c r="P19" s="1239"/>
      <c r="Q19" s="1239"/>
      <c r="R19" s="1239"/>
      <c r="S19" s="1239"/>
      <c r="T19" s="1239"/>
      <c r="U19" s="1239"/>
      <c r="V19" s="1239"/>
      <c r="W19" s="630" t="s">
        <v>477</v>
      </c>
      <c r="Y19" s="589"/>
      <c r="Z19" s="589" t="str">
        <f t="shared" si="0"/>
        <v>Территория действия тарифа</v>
      </c>
      <c r="AA19" s="589"/>
      <c r="AB19" s="589"/>
      <c r="AC19" s="589"/>
    </row>
    <row r="20" spans="1:29" ht="22.5">
      <c r="A20" s="1238"/>
      <c r="B20" s="1238"/>
      <c r="C20" s="1238">
        <v>1</v>
      </c>
      <c r="D20" s="865"/>
      <c r="E20" s="867"/>
      <c r="F20" s="867"/>
      <c r="G20" s="867"/>
      <c r="H20" s="867"/>
      <c r="I20" s="869"/>
      <c r="J20" s="861"/>
      <c r="K20" s="864"/>
      <c r="L20" s="593" t="str">
        <f>mergeValue(A20) &amp;"."&amp; mergeValue(B20)&amp;"."&amp; mergeValue(C20)</f>
        <v>1.1.1</v>
      </c>
      <c r="M20" s="547" t="s">
        <v>7</v>
      </c>
      <c r="N20" s="646"/>
      <c r="O20" s="1239"/>
      <c r="P20" s="1239"/>
      <c r="Q20" s="1239"/>
      <c r="R20" s="1239"/>
      <c r="S20" s="1239"/>
      <c r="T20" s="1239"/>
      <c r="U20" s="1239"/>
      <c r="V20" s="1239"/>
      <c r="W20" s="630" t="s">
        <v>633</v>
      </c>
      <c r="Y20" s="589"/>
      <c r="Z20" s="589" t="str">
        <f t="shared" si="0"/>
        <v xml:space="preserve">Наименование системы теплоснабжения </v>
      </c>
      <c r="AA20" s="589"/>
      <c r="AB20" s="589"/>
      <c r="AC20" s="589"/>
    </row>
    <row r="21" spans="1:29" ht="22.5">
      <c r="A21" s="1238"/>
      <c r="B21" s="1238"/>
      <c r="C21" s="1238"/>
      <c r="D21" s="1238">
        <v>1</v>
      </c>
      <c r="E21" s="867"/>
      <c r="F21" s="867"/>
      <c r="G21" s="867"/>
      <c r="H21" s="867"/>
      <c r="I21" s="869"/>
      <c r="J21" s="861"/>
      <c r="K21" s="864"/>
      <c r="L21" s="593" t="str">
        <f>mergeValue(A21) &amp;"."&amp; mergeValue(B21)&amp;"."&amp; mergeValue(C21)&amp;"."&amp; mergeValue(D21)</f>
        <v>1.1.1.1</v>
      </c>
      <c r="M21" s="548" t="s">
        <v>22</v>
      </c>
      <c r="N21" s="646"/>
      <c r="O21" s="1239"/>
      <c r="P21" s="1239"/>
      <c r="Q21" s="1239"/>
      <c r="R21" s="1239"/>
      <c r="S21" s="1239"/>
      <c r="T21" s="1239"/>
      <c r="U21" s="1239"/>
      <c r="V21" s="1239"/>
      <c r="W21" s="630" t="s">
        <v>634</v>
      </c>
      <c r="Y21" s="589"/>
      <c r="Z21" s="589" t="str">
        <f t="shared" si="0"/>
        <v xml:space="preserve">Источник тепловой энергии  </v>
      </c>
      <c r="AA21" s="589"/>
      <c r="AB21" s="589"/>
      <c r="AC21" s="589"/>
    </row>
    <row r="22" spans="1:29" ht="101.25">
      <c r="A22" s="1238"/>
      <c r="B22" s="1238"/>
      <c r="C22" s="1238"/>
      <c r="D22" s="1238"/>
      <c r="E22" s="1238">
        <v>1</v>
      </c>
      <c r="F22" s="867"/>
      <c r="G22" s="867"/>
      <c r="H22" s="865">
        <v>1</v>
      </c>
      <c r="I22" s="1238">
        <v>1</v>
      </c>
      <c r="J22" s="867"/>
      <c r="K22" s="872"/>
      <c r="L22" s="593" t="str">
        <f>mergeValue(A22) &amp;"."&amp; mergeValue(B22)&amp;"."&amp; mergeValue(C22)&amp;"."&amp; mergeValue(D22)&amp;"."&amp; mergeValue(E22)</f>
        <v>1.1.1.1.1</v>
      </c>
      <c r="M22" s="554" t="s">
        <v>9</v>
      </c>
      <c r="N22" s="646"/>
      <c r="O22" s="1240"/>
      <c r="P22" s="1240"/>
      <c r="Q22" s="1240"/>
      <c r="R22" s="1240"/>
      <c r="S22" s="1240"/>
      <c r="T22" s="1240"/>
      <c r="U22" s="1240"/>
      <c r="V22" s="1240"/>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8"/>
      <c r="B23" s="1238"/>
      <c r="C23" s="1238"/>
      <c r="D23" s="1238"/>
      <c r="E23" s="1238"/>
      <c r="F23" s="1238">
        <v>1</v>
      </c>
      <c r="G23" s="865"/>
      <c r="H23" s="865"/>
      <c r="I23" s="1238"/>
      <c r="J23" s="1238">
        <v>1</v>
      </c>
      <c r="K23" s="873"/>
      <c r="L23" s="593" t="str">
        <f>mergeValue(A23) &amp;"."&amp; mergeValue(B23)&amp;"."&amp; mergeValue(C23)&amp;"."&amp; mergeValue(D23)&amp;"."&amp; mergeValue(E23)&amp;"."&amp; mergeValue(F23)</f>
        <v>1.1.1.1.1.1</v>
      </c>
      <c r="M23" s="555" t="s">
        <v>10</v>
      </c>
      <c r="N23" s="646"/>
      <c r="O23" s="1241"/>
      <c r="P23" s="1242"/>
      <c r="Q23" s="1242"/>
      <c r="R23" s="1242"/>
      <c r="S23" s="1242"/>
      <c r="T23" s="1242"/>
      <c r="U23" s="1242"/>
      <c r="V23" s="1243"/>
      <c r="W23" s="630" t="s">
        <v>636</v>
      </c>
      <c r="Y23" s="589"/>
      <c r="Z23" s="589" t="str">
        <f t="shared" si="0"/>
        <v>Группа потребителей</v>
      </c>
      <c r="AA23" s="589"/>
      <c r="AB23" s="589"/>
      <c r="AC23" s="589"/>
    </row>
    <row r="24" spans="1:29" ht="189" customHeight="1">
      <c r="A24" s="1238"/>
      <c r="B24" s="1238"/>
      <c r="C24" s="1238"/>
      <c r="D24" s="1238"/>
      <c r="E24" s="1238"/>
      <c r="F24" s="1238"/>
      <c r="G24" s="865">
        <v>1</v>
      </c>
      <c r="H24" s="865"/>
      <c r="I24" s="1238"/>
      <c r="J24" s="1238"/>
      <c r="K24" s="873">
        <v>1</v>
      </c>
      <c r="L24" s="593" t="str">
        <f>mergeValue(A24) &amp;"."&amp; mergeValue(B24)&amp;"."&amp; mergeValue(C24)&amp;"."&amp; mergeValue(D24)&amp;"."&amp; mergeValue(E24)&amp;"."&amp; mergeValue(F24)&amp;"."&amp; mergeValue(G24)</f>
        <v>1.1.1.1.1.1.1</v>
      </c>
      <c r="M24" s="1069"/>
      <c r="N24" s="646"/>
      <c r="O24" s="562"/>
      <c r="P24" s="562"/>
      <c r="Q24" s="1094"/>
      <c r="R24" s="1233"/>
      <c r="S24" s="1234" t="s">
        <v>84</v>
      </c>
      <c r="T24" s="1233"/>
      <c r="U24" s="1234" t="s">
        <v>85</v>
      </c>
      <c r="V24" s="562"/>
      <c r="W24" s="1209" t="s">
        <v>655</v>
      </c>
      <c r="X24" s="585" t="str">
        <f>strCheckDate(O25:V25)</f>
        <v/>
      </c>
      <c r="Y24" s="589"/>
      <c r="Z24" s="589" t="str">
        <f t="shared" si="0"/>
        <v/>
      </c>
      <c r="AA24" s="589"/>
      <c r="AB24" s="589"/>
      <c r="AC24" s="589"/>
    </row>
    <row r="25" spans="1:29" ht="11.25" hidden="1" customHeight="1">
      <c r="A25" s="1238"/>
      <c r="B25" s="1238"/>
      <c r="C25" s="1238"/>
      <c r="D25" s="1238"/>
      <c r="E25" s="1238"/>
      <c r="F25" s="1238"/>
      <c r="G25" s="865"/>
      <c r="H25" s="865"/>
      <c r="I25" s="1238"/>
      <c r="J25" s="1238"/>
      <c r="K25" s="873"/>
      <c r="L25" s="600"/>
      <c r="M25" s="646"/>
      <c r="N25" s="646"/>
      <c r="O25" s="562"/>
      <c r="P25" s="562"/>
      <c r="Q25" s="584" t="str">
        <f>R24 &amp; "-" &amp; T24</f>
        <v>-</v>
      </c>
      <c r="R25" s="1233"/>
      <c r="S25" s="1234"/>
      <c r="T25" s="1233"/>
      <c r="U25" s="1234"/>
      <c r="V25" s="562"/>
      <c r="W25" s="1210"/>
      <c r="Y25" s="589"/>
      <c r="Z25" s="589" t="str">
        <f t="shared" si="0"/>
        <v/>
      </c>
      <c r="AA25" s="589"/>
      <c r="AB25" s="589"/>
      <c r="AC25" s="589"/>
    </row>
    <row r="26" spans="1:29" ht="15" customHeight="1">
      <c r="A26" s="1238"/>
      <c r="B26" s="1238"/>
      <c r="C26" s="1238"/>
      <c r="D26" s="1238"/>
      <c r="E26" s="1238"/>
      <c r="F26" s="1238"/>
      <c r="G26" s="867"/>
      <c r="H26" s="865"/>
      <c r="I26" s="1238"/>
      <c r="J26" s="1238"/>
      <c r="K26" s="872"/>
      <c r="L26" s="538"/>
      <c r="M26" s="557" t="s">
        <v>25</v>
      </c>
      <c r="N26" s="564"/>
      <c r="O26" s="564"/>
      <c r="P26" s="564"/>
      <c r="Q26" s="564"/>
      <c r="R26" s="564"/>
      <c r="S26" s="564"/>
      <c r="T26" s="564"/>
      <c r="U26" s="564"/>
      <c r="V26" s="560"/>
      <c r="W26" s="1211"/>
      <c r="Y26" s="589"/>
      <c r="Z26" s="589" t="str">
        <f t="shared" si="0"/>
        <v>Добавить вид теплоносителя (параметры теплоносителя)</v>
      </c>
      <c r="AA26" s="589"/>
      <c r="AB26" s="589"/>
      <c r="AC26" s="589"/>
    </row>
    <row r="27" spans="1:29" ht="15" customHeight="1">
      <c r="A27" s="1238"/>
      <c r="B27" s="1238"/>
      <c r="C27" s="1238"/>
      <c r="D27" s="1238"/>
      <c r="E27" s="1238"/>
      <c r="F27" s="867"/>
      <c r="G27" s="867"/>
      <c r="H27" s="865"/>
      <c r="I27" s="1238"/>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8"/>
      <c r="B28" s="1238"/>
      <c r="C28" s="1238"/>
      <c r="D28" s="1238"/>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8"/>
      <c r="B29" s="1238"/>
      <c r="C29" s="1238"/>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8"/>
      <c r="B30" s="1238"/>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8"/>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3" t="s">
        <v>491</v>
      </c>
      <c r="G2" s="1204"/>
      <c r="H2" s="1205"/>
      <c r="I2" s="806"/>
    </row>
    <row r="3" spans="1:20" ht="3" customHeight="1"/>
    <row r="4" spans="1:20" s="1007" customFormat="1" ht="11.25">
      <c r="A4" s="1013"/>
      <c r="B4" s="1013"/>
      <c r="C4" s="1013"/>
      <c r="D4" s="1013"/>
      <c r="F4" s="1155" t="s">
        <v>454</v>
      </c>
      <c r="G4" s="1155"/>
      <c r="H4" s="1155"/>
      <c r="I4" s="1206"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6"/>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29.12.2021</v>
      </c>
      <c r="I7" s="816" t="s">
        <v>493</v>
      </c>
      <c r="J7" s="615"/>
      <c r="K7" s="1013"/>
      <c r="L7" s="1013"/>
      <c r="M7" s="1013"/>
      <c r="N7" s="1013"/>
      <c r="O7" s="1013"/>
      <c r="P7" s="1013"/>
      <c r="Q7" s="1013"/>
      <c r="R7" s="1013"/>
      <c r="S7" s="1013"/>
      <c r="T7" s="1013"/>
    </row>
    <row r="8" spans="1:20" s="1007" customFormat="1" ht="45">
      <c r="A8" s="1207">
        <v>1</v>
      </c>
      <c r="B8" s="1013"/>
      <c r="C8" s="1013"/>
      <c r="D8" s="1013"/>
      <c r="F8" s="1029" t="str">
        <f>"2." &amp;mergeValue(A8)</f>
        <v>2.1</v>
      </c>
      <c r="G8" s="815" t="s">
        <v>494</v>
      </c>
      <c r="H8" s="1027"/>
      <c r="I8" s="816" t="s">
        <v>590</v>
      </c>
      <c r="J8" s="615"/>
      <c r="K8" s="1013"/>
      <c r="L8" s="1013"/>
      <c r="M8" s="1013"/>
      <c r="N8" s="1013"/>
      <c r="O8" s="1013"/>
      <c r="P8" s="1013"/>
      <c r="Q8" s="1013"/>
      <c r="R8" s="1013"/>
      <c r="S8" s="1013"/>
      <c r="T8" s="1013"/>
    </row>
    <row r="9" spans="1:20" s="1007" customFormat="1" ht="22.5">
      <c r="A9" s="1207"/>
      <c r="B9" s="1013"/>
      <c r="C9" s="1013"/>
      <c r="D9" s="1013"/>
      <c r="F9" s="1029" t="str">
        <f>"3." &amp;mergeValue(A9)</f>
        <v>3.1</v>
      </c>
      <c r="G9" s="815" t="s">
        <v>495</v>
      </c>
      <c r="H9" s="1027"/>
      <c r="I9" s="816" t="s">
        <v>588</v>
      </c>
      <c r="J9" s="615"/>
      <c r="K9" s="1013"/>
      <c r="L9" s="1013"/>
      <c r="M9" s="1013"/>
      <c r="N9" s="1013"/>
      <c r="O9" s="1013"/>
      <c r="P9" s="1013"/>
      <c r="Q9" s="1013"/>
      <c r="R9" s="1013"/>
      <c r="S9" s="1013"/>
      <c r="T9" s="1013"/>
    </row>
    <row r="10" spans="1:20" s="1007" customFormat="1" ht="22.5">
      <c r="A10" s="1207"/>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7"/>
      <c r="B11" s="1207">
        <v>1</v>
      </c>
      <c r="C11" s="1023"/>
      <c r="D11" s="1023"/>
      <c r="F11" s="1029" t="str">
        <f>"4."&amp;mergeValue(A11) &amp;"."&amp;mergeValue(B11)</f>
        <v>4.1.1</v>
      </c>
      <c r="G11" s="830" t="s">
        <v>592</v>
      </c>
      <c r="H11" s="102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7"/>
      <c r="B12" s="1207"/>
      <c r="C12" s="1207">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07"/>
      <c r="B13" s="1207"/>
      <c r="C13" s="1207"/>
      <c r="D13" s="1023">
        <v>1</v>
      </c>
      <c r="F13" s="1029" t="str">
        <f>"4."&amp;mergeValue(A13) &amp;"."&amp;mergeValue(B13)&amp;"."&amp;mergeValue(C13)&amp;"."&amp;mergeValue(D13)</f>
        <v>4.1.1.1.1</v>
      </c>
      <c r="G13" s="818" t="s">
        <v>498</v>
      </c>
      <c r="H13" s="1027"/>
      <c r="I13" s="1208" t="s">
        <v>591</v>
      </c>
      <c r="J13" s="615"/>
      <c r="K13" s="1013"/>
      <c r="L13" s="1013"/>
      <c r="M13" s="1013"/>
      <c r="N13" s="1013"/>
      <c r="O13" s="1013"/>
      <c r="P13" s="1013"/>
      <c r="Q13" s="1013"/>
      <c r="R13" s="1013"/>
      <c r="S13" s="1013"/>
      <c r="T13" s="1013"/>
    </row>
    <row r="14" spans="1:20" s="1007" customFormat="1" ht="18.75">
      <c r="A14" s="1207"/>
      <c r="B14" s="1207"/>
      <c r="C14" s="1207"/>
      <c r="D14" s="1023"/>
      <c r="F14" s="819"/>
      <c r="G14" s="1000" t="s">
        <v>4</v>
      </c>
      <c r="H14" s="624"/>
      <c r="I14" s="1208"/>
      <c r="J14" s="615"/>
      <c r="K14" s="1013"/>
      <c r="L14" s="1013"/>
      <c r="M14" s="1013"/>
      <c r="N14" s="1013"/>
      <c r="O14" s="1013"/>
      <c r="P14" s="1013"/>
      <c r="Q14" s="1013"/>
      <c r="R14" s="1013"/>
      <c r="S14" s="1013"/>
      <c r="T14" s="1013"/>
    </row>
    <row r="15" spans="1:20" s="1007" customFormat="1" ht="18.75">
      <c r="A15" s="1207"/>
      <c r="B15" s="1207"/>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7"/>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2" t="s">
        <v>593</v>
      </c>
      <c r="H19" s="1202"/>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35" t="s">
        <v>631</v>
      </c>
      <c r="M5" s="1235"/>
      <c r="N5" s="1235"/>
      <c r="O5" s="1235"/>
      <c r="P5" s="1235"/>
      <c r="Q5" s="1235"/>
      <c r="R5" s="1235"/>
      <c r="S5" s="1235"/>
      <c r="T5" s="1235"/>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12" t="str">
        <f>IF(datePr_ch="",IF(datePr="","",datePr),datePr_ch)</f>
        <v>20.12.2021</v>
      </c>
      <c r="P8" s="1212"/>
      <c r="Q8" s="1212"/>
      <c r="R8" s="1212"/>
      <c r="S8" s="1212"/>
      <c r="T8" s="1212"/>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12" t="str">
        <f>IF(numberPr_ch="",IF(numberPr="","",numberPr),numberPr_ch)</f>
        <v>80/17</v>
      </c>
      <c r="P9" s="1212"/>
      <c r="Q9" s="1212"/>
      <c r="R9" s="1212"/>
      <c r="S9" s="1212"/>
      <c r="T9" s="1212"/>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6"/>
      <c r="M11" s="1236"/>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13"/>
      <c r="P12" s="1213"/>
      <c r="Q12" s="1213"/>
      <c r="R12" s="1213"/>
      <c r="S12" s="1213"/>
      <c r="T12" s="1213"/>
      <c r="U12" s="1213"/>
    </row>
    <row r="13" spans="1:34">
      <c r="J13" s="995"/>
      <c r="K13" s="995"/>
      <c r="L13" s="1155" t="s">
        <v>454</v>
      </c>
      <c r="M13" s="1155"/>
      <c r="N13" s="1155"/>
      <c r="O13" s="1155"/>
      <c r="P13" s="1155"/>
      <c r="Q13" s="1155"/>
      <c r="R13" s="1155"/>
      <c r="S13" s="1155"/>
      <c r="T13" s="1155"/>
      <c r="U13" s="1155"/>
      <c r="V13" s="1155"/>
      <c r="W13" s="1155" t="s">
        <v>455</v>
      </c>
    </row>
    <row r="14" spans="1:34" ht="14.25" customHeight="1">
      <c r="J14" s="995"/>
      <c r="K14" s="995"/>
      <c r="L14" s="1219" t="s">
        <v>92</v>
      </c>
      <c r="M14" s="1219" t="s">
        <v>639</v>
      </c>
      <c r="N14" s="661"/>
      <c r="O14" s="1220" t="s">
        <v>641</v>
      </c>
      <c r="P14" s="1221"/>
      <c r="Q14" s="1221"/>
      <c r="R14" s="1221"/>
      <c r="S14" s="1221"/>
      <c r="T14" s="1222"/>
      <c r="U14" s="1230" t="s">
        <v>341</v>
      </c>
      <c r="V14" s="1216" t="s">
        <v>275</v>
      </c>
      <c r="W14" s="1155"/>
    </row>
    <row r="15" spans="1:34" ht="14.25" customHeight="1">
      <c r="J15" s="995"/>
      <c r="K15" s="995"/>
      <c r="L15" s="1219"/>
      <c r="M15" s="1219"/>
      <c r="N15" s="662"/>
      <c r="O15" s="1225" t="s">
        <v>605</v>
      </c>
      <c r="P15" s="1223" t="s">
        <v>271</v>
      </c>
      <c r="Q15" s="1224"/>
      <c r="R15" s="1227" t="s">
        <v>654</v>
      </c>
      <c r="S15" s="1228"/>
      <c r="T15" s="1229"/>
      <c r="U15" s="1231"/>
      <c r="V15" s="1217"/>
      <c r="W15" s="1155"/>
    </row>
    <row r="16" spans="1:34" ht="33.75" customHeight="1">
      <c r="J16" s="995"/>
      <c r="K16" s="995"/>
      <c r="L16" s="1219"/>
      <c r="M16" s="1219"/>
      <c r="N16" s="663"/>
      <c r="O16" s="1226"/>
      <c r="P16" s="756" t="s">
        <v>606</v>
      </c>
      <c r="Q16" s="756" t="s">
        <v>6</v>
      </c>
      <c r="R16" s="1028" t="s">
        <v>274</v>
      </c>
      <c r="S16" s="1214" t="s">
        <v>273</v>
      </c>
      <c r="T16" s="1215"/>
      <c r="U16" s="1232"/>
      <c r="V16" s="1218"/>
      <c r="W16" s="1155"/>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37">
        <f ca="1">OFFSET(S17,0,-1)+1</f>
        <v>7</v>
      </c>
      <c r="T17" s="1237"/>
      <c r="U17" s="1025">
        <f ca="1">OFFSET(U17,0,-2)+1</f>
        <v>8</v>
      </c>
      <c r="V17" s="649">
        <f ca="1">OFFSET(V17,0,-1)</f>
        <v>8</v>
      </c>
      <c r="W17" s="1025">
        <f ca="1">OFFSET(W17,0,-1)+1</f>
        <v>9</v>
      </c>
    </row>
    <row r="18" spans="1:36" ht="22.5">
      <c r="A18" s="1238">
        <v>1</v>
      </c>
      <c r="B18" s="1015"/>
      <c r="C18" s="1015"/>
      <c r="D18" s="1015"/>
      <c r="E18" s="981"/>
      <c r="F18" s="1026"/>
      <c r="G18" s="1026"/>
      <c r="H18" s="1026"/>
      <c r="I18" s="983"/>
      <c r="J18" s="979"/>
      <c r="K18" s="963"/>
      <c r="L18" s="1030">
        <f>mergeValue(A18)</f>
        <v>1</v>
      </c>
      <c r="M18" s="641" t="s">
        <v>20</v>
      </c>
      <c r="N18" s="646"/>
      <c r="O18" s="1239"/>
      <c r="P18" s="1239"/>
      <c r="Q18" s="1239"/>
      <c r="R18" s="1239"/>
      <c r="S18" s="1239"/>
      <c r="T18" s="1239"/>
      <c r="U18" s="1239"/>
      <c r="V18" s="1239"/>
      <c r="W18" s="630" t="s">
        <v>476</v>
      </c>
      <c r="Y18" s="829"/>
      <c r="Z18" s="829" t="str">
        <f t="shared" ref="Z18:Z31" si="0">IF(M18="","",M18 )</f>
        <v>Наименование тарифа</v>
      </c>
      <c r="AA18" s="829"/>
      <c r="AB18" s="829"/>
      <c r="AC18" s="829"/>
      <c r="AI18" s="1008"/>
      <c r="AJ18" s="1008"/>
    </row>
    <row r="19" spans="1:36" ht="22.5">
      <c r="A19" s="1238"/>
      <c r="B19" s="1238">
        <v>1</v>
      </c>
      <c r="C19" s="1015"/>
      <c r="D19" s="1015"/>
      <c r="E19" s="1026"/>
      <c r="F19" s="1026"/>
      <c r="G19" s="1026"/>
      <c r="H19" s="1026"/>
      <c r="I19" s="1021"/>
      <c r="J19" s="954"/>
      <c r="K19" s="957"/>
      <c r="L19" s="1030" t="str">
        <f>mergeValue(A19) &amp;"."&amp; mergeValue(B19)</f>
        <v>1.1</v>
      </c>
      <c r="M19" s="692" t="s">
        <v>16</v>
      </c>
      <c r="N19" s="646"/>
      <c r="O19" s="1239"/>
      <c r="P19" s="1239"/>
      <c r="Q19" s="1239"/>
      <c r="R19" s="1239"/>
      <c r="S19" s="1239"/>
      <c r="T19" s="1239"/>
      <c r="U19" s="1239"/>
      <c r="V19" s="1239"/>
      <c r="W19" s="630" t="s">
        <v>477</v>
      </c>
      <c r="Y19" s="829"/>
      <c r="Z19" s="829" t="str">
        <f t="shared" si="0"/>
        <v>Территория действия тарифа</v>
      </c>
      <c r="AA19" s="829"/>
      <c r="AB19" s="829"/>
      <c r="AC19" s="829"/>
      <c r="AI19" s="1008"/>
      <c r="AJ19" s="1008"/>
    </row>
    <row r="20" spans="1:36" ht="22.5">
      <c r="A20" s="1238"/>
      <c r="B20" s="1238"/>
      <c r="C20" s="1238">
        <v>1</v>
      </c>
      <c r="D20" s="1015"/>
      <c r="E20" s="1026"/>
      <c r="F20" s="1026"/>
      <c r="G20" s="1026"/>
      <c r="H20" s="1026"/>
      <c r="I20" s="962"/>
      <c r="J20" s="954"/>
      <c r="K20" s="957"/>
      <c r="L20" s="1030" t="str">
        <f>mergeValue(A20) &amp;"."&amp; mergeValue(B20)&amp;"."&amp; mergeValue(C20)</f>
        <v>1.1.1</v>
      </c>
      <c r="M20" s="693" t="s">
        <v>7</v>
      </c>
      <c r="N20" s="646"/>
      <c r="O20" s="1239"/>
      <c r="P20" s="1239"/>
      <c r="Q20" s="1239"/>
      <c r="R20" s="1239"/>
      <c r="S20" s="1239"/>
      <c r="T20" s="1239"/>
      <c r="U20" s="1239"/>
      <c r="V20" s="1239"/>
      <c r="W20" s="630" t="s">
        <v>633</v>
      </c>
      <c r="Y20" s="829"/>
      <c r="Z20" s="829" t="str">
        <f t="shared" si="0"/>
        <v xml:space="preserve">Наименование системы теплоснабжения </v>
      </c>
      <c r="AA20" s="829"/>
      <c r="AB20" s="829"/>
      <c r="AC20" s="829"/>
      <c r="AI20" s="1008"/>
      <c r="AJ20" s="1008"/>
    </row>
    <row r="21" spans="1:36" ht="22.5">
      <c r="A21" s="1238"/>
      <c r="B21" s="1238"/>
      <c r="C21" s="1238"/>
      <c r="D21" s="1238">
        <v>1</v>
      </c>
      <c r="E21" s="1026"/>
      <c r="F21" s="1026"/>
      <c r="G21" s="1026"/>
      <c r="H21" s="1026"/>
      <c r="I21" s="962"/>
      <c r="J21" s="954"/>
      <c r="K21" s="957"/>
      <c r="L21" s="1030" t="str">
        <f>mergeValue(A21) &amp;"."&amp; mergeValue(B21)&amp;"."&amp; mergeValue(C21)&amp;"."&amp; mergeValue(D21)</f>
        <v>1.1.1.1</v>
      </c>
      <c r="M21" s="694" t="s">
        <v>22</v>
      </c>
      <c r="N21" s="646"/>
      <c r="O21" s="1239"/>
      <c r="P21" s="1239"/>
      <c r="Q21" s="1239"/>
      <c r="R21" s="1239"/>
      <c r="S21" s="1239"/>
      <c r="T21" s="1239"/>
      <c r="U21" s="1239"/>
      <c r="V21" s="1239"/>
      <c r="W21" s="630" t="s">
        <v>634</v>
      </c>
      <c r="Y21" s="829"/>
      <c r="Z21" s="829" t="str">
        <f t="shared" si="0"/>
        <v xml:space="preserve">Источник тепловой энергии  </v>
      </c>
      <c r="AA21" s="829"/>
      <c r="AB21" s="829"/>
      <c r="AC21" s="829"/>
      <c r="AI21" s="1008"/>
      <c r="AJ21" s="1008"/>
    </row>
    <row r="22" spans="1:36" ht="101.25">
      <c r="A22" s="1238"/>
      <c r="B22" s="1238"/>
      <c r="C22" s="1238"/>
      <c r="D22" s="1238"/>
      <c r="E22" s="1238">
        <v>1</v>
      </c>
      <c r="F22" s="1026"/>
      <c r="G22" s="1026"/>
      <c r="H22" s="1015">
        <v>1</v>
      </c>
      <c r="I22" s="1238">
        <v>1</v>
      </c>
      <c r="J22" s="1026"/>
      <c r="K22" s="965"/>
      <c r="L22" s="1030" t="str">
        <f>mergeValue(A22) &amp;"."&amp; mergeValue(B22)&amp;"."&amp; mergeValue(C22)&amp;"."&amp; mergeValue(D22)&amp;"."&amp; mergeValue(E22)</f>
        <v>1.1.1.1.1</v>
      </c>
      <c r="M22" s="554" t="s">
        <v>9</v>
      </c>
      <c r="N22" s="646"/>
      <c r="O22" s="1240"/>
      <c r="P22" s="1240"/>
      <c r="Q22" s="1240"/>
      <c r="R22" s="1240"/>
      <c r="S22" s="1240"/>
      <c r="T22" s="1240"/>
      <c r="U22" s="1240"/>
      <c r="V22" s="1240"/>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38"/>
      <c r="B23" s="1238"/>
      <c r="C23" s="1238"/>
      <c r="D23" s="1238"/>
      <c r="E23" s="1238"/>
      <c r="F23" s="1238">
        <v>1</v>
      </c>
      <c r="G23" s="1015"/>
      <c r="H23" s="1015"/>
      <c r="I23" s="1238"/>
      <c r="J23" s="1238">
        <v>1</v>
      </c>
      <c r="K23" s="966"/>
      <c r="L23" s="1030" t="str">
        <f>mergeValue(A23) &amp;"."&amp; mergeValue(B23)&amp;"."&amp; mergeValue(C23)&amp;"."&amp; mergeValue(D23)&amp;"."&amp; mergeValue(E23)&amp;"."&amp; mergeValue(F23)</f>
        <v>1.1.1.1.1.1</v>
      </c>
      <c r="M23" s="555" t="s">
        <v>10</v>
      </c>
      <c r="N23" s="646"/>
      <c r="O23" s="1241"/>
      <c r="P23" s="1242"/>
      <c r="Q23" s="1242"/>
      <c r="R23" s="1242"/>
      <c r="S23" s="1242"/>
      <c r="T23" s="1242"/>
      <c r="U23" s="1242"/>
      <c r="V23" s="1243"/>
      <c r="W23" s="630" t="s">
        <v>636</v>
      </c>
      <c r="Y23" s="829"/>
      <c r="Z23" s="829" t="str">
        <f t="shared" si="0"/>
        <v>Группа потребителей</v>
      </c>
      <c r="AA23" s="829"/>
      <c r="AB23" s="829"/>
      <c r="AC23" s="829"/>
      <c r="AI23" s="1008"/>
      <c r="AJ23" s="1008"/>
    </row>
    <row r="24" spans="1:36" ht="189" customHeight="1">
      <c r="A24" s="1238"/>
      <c r="B24" s="1238"/>
      <c r="C24" s="1238"/>
      <c r="D24" s="1238"/>
      <c r="E24" s="1238"/>
      <c r="F24" s="1238"/>
      <c r="G24" s="1015">
        <v>1</v>
      </c>
      <c r="H24" s="1015"/>
      <c r="I24" s="1238"/>
      <c r="J24" s="1238"/>
      <c r="K24" s="966">
        <v>1</v>
      </c>
      <c r="L24" s="1030" t="str">
        <f>mergeValue(A24) &amp;"."&amp; mergeValue(B24)&amp;"."&amp; mergeValue(C24)&amp;"."&amp; mergeValue(D24)&amp;"."&amp; mergeValue(E24)&amp;"."&amp; mergeValue(F24)&amp;"."&amp; mergeValue(G24)</f>
        <v>1.1.1.1.1.1.1</v>
      </c>
      <c r="M24" s="1069"/>
      <c r="N24" s="646"/>
      <c r="O24" s="763"/>
      <c r="P24" s="763"/>
      <c r="Q24" s="1094"/>
      <c r="R24" s="1233"/>
      <c r="S24" s="1234" t="s">
        <v>84</v>
      </c>
      <c r="T24" s="1233"/>
      <c r="U24" s="1234" t="s">
        <v>85</v>
      </c>
      <c r="V24" s="763"/>
      <c r="W24" s="1209" t="s">
        <v>655</v>
      </c>
      <c r="X24" s="1008" t="str">
        <f>strCheckDate(O25:V25)</f>
        <v/>
      </c>
      <c r="Y24" s="829"/>
      <c r="Z24" s="829" t="str">
        <f t="shared" si="0"/>
        <v/>
      </c>
      <c r="AA24" s="829"/>
      <c r="AB24" s="829"/>
      <c r="AC24" s="829"/>
      <c r="AI24" s="1008"/>
      <c r="AJ24" s="1008"/>
    </row>
    <row r="25" spans="1:36" ht="11.25" hidden="1">
      <c r="A25" s="1238"/>
      <c r="B25" s="1238"/>
      <c r="C25" s="1238"/>
      <c r="D25" s="1238"/>
      <c r="E25" s="1238"/>
      <c r="F25" s="1238"/>
      <c r="G25" s="1015"/>
      <c r="H25" s="1015"/>
      <c r="I25" s="1238"/>
      <c r="J25" s="1238"/>
      <c r="K25" s="966"/>
      <c r="L25" s="800"/>
      <c r="M25" s="646"/>
      <c r="N25" s="646"/>
      <c r="O25" s="763"/>
      <c r="P25" s="763"/>
      <c r="Q25" s="769" t="str">
        <f>R24 &amp; "-" &amp; T24</f>
        <v>-</v>
      </c>
      <c r="R25" s="1233"/>
      <c r="S25" s="1234"/>
      <c r="T25" s="1233"/>
      <c r="U25" s="1234"/>
      <c r="V25" s="763"/>
      <c r="W25" s="1210"/>
      <c r="Y25" s="829"/>
      <c r="Z25" s="829" t="str">
        <f t="shared" si="0"/>
        <v/>
      </c>
      <c r="AA25" s="829"/>
      <c r="AB25" s="829"/>
      <c r="AC25" s="829"/>
      <c r="AI25" s="1008"/>
      <c r="AJ25" s="1008"/>
    </row>
    <row r="26" spans="1:36" ht="15" customHeight="1">
      <c r="A26" s="1238"/>
      <c r="B26" s="1238"/>
      <c r="C26" s="1238"/>
      <c r="D26" s="1238"/>
      <c r="E26" s="1238"/>
      <c r="F26" s="1238"/>
      <c r="G26" s="1026"/>
      <c r="H26" s="1015"/>
      <c r="I26" s="1238"/>
      <c r="J26" s="1238"/>
      <c r="K26" s="965"/>
      <c r="L26" s="688"/>
      <c r="M26" s="557" t="s">
        <v>25</v>
      </c>
      <c r="N26" s="1006"/>
      <c r="O26" s="1006"/>
      <c r="P26" s="1006"/>
      <c r="Q26" s="1006"/>
      <c r="R26" s="1006"/>
      <c r="S26" s="1006"/>
      <c r="T26" s="1006"/>
      <c r="U26" s="1006"/>
      <c r="V26" s="762"/>
      <c r="W26" s="1211"/>
      <c r="Y26" s="829"/>
      <c r="Z26" s="829" t="str">
        <f t="shared" si="0"/>
        <v>Добавить вид теплоносителя (параметры теплоносителя)</v>
      </c>
      <c r="AA26" s="829"/>
      <c r="AB26" s="829"/>
      <c r="AC26" s="829"/>
      <c r="AI26" s="1008"/>
      <c r="AJ26" s="1008"/>
    </row>
    <row r="27" spans="1:36" ht="15" customHeight="1">
      <c r="A27" s="1238"/>
      <c r="B27" s="1238"/>
      <c r="C27" s="1238"/>
      <c r="D27" s="1238"/>
      <c r="E27" s="1238"/>
      <c r="F27" s="1026"/>
      <c r="G27" s="1026"/>
      <c r="H27" s="1015"/>
      <c r="I27" s="1238"/>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38"/>
      <c r="B28" s="1238"/>
      <c r="C28" s="1238"/>
      <c r="D28" s="1238"/>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38"/>
      <c r="B29" s="1238"/>
      <c r="C29" s="1238"/>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38"/>
      <c r="B30" s="1238"/>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38"/>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3" t="s">
        <v>491</v>
      </c>
      <c r="G2" s="1204"/>
      <c r="H2" s="1205"/>
      <c r="I2" s="640"/>
    </row>
    <row r="3" spans="1:20" ht="3" customHeight="1"/>
    <row r="4" spans="1:20" s="570" customFormat="1" ht="11.25">
      <c r="A4" s="590"/>
      <c r="B4" s="590"/>
      <c r="C4" s="590"/>
      <c r="D4" s="590"/>
      <c r="F4" s="1155" t="s">
        <v>454</v>
      </c>
      <c r="G4" s="1155"/>
      <c r="H4" s="1155"/>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29.12.2021</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5" t="s">
        <v>631</v>
      </c>
      <c r="M5" s="1235"/>
      <c r="N5" s="1235"/>
      <c r="O5" s="1235"/>
      <c r="P5" s="1235"/>
      <c r="Q5" s="1235"/>
      <c r="R5" s="1235"/>
      <c r="S5" s="1235"/>
      <c r="T5" s="1235"/>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4" t="s">
        <v>85</v>
      </c>
      <c r="P7" s="1244"/>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12" t="str">
        <f>IF(NameOrPr_ch="",IF(NameOrPr="","",NameOrPr),NameOrPr_ch)</f>
        <v>Министерство тарифного регулирования и энергетики Челябинской области</v>
      </c>
      <c r="P9" s="1212"/>
      <c r="Q9" s="1212"/>
      <c r="R9" s="1212"/>
      <c r="S9" s="1212"/>
      <c r="T9" s="1212"/>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12" t="str">
        <f>IF(datePr_ch="",IF(datePr="","",datePr),datePr_ch)</f>
        <v>20.12.2021</v>
      </c>
      <c r="P10" s="1212"/>
      <c r="Q10" s="1212"/>
      <c r="R10" s="1212"/>
      <c r="S10" s="1212"/>
      <c r="T10" s="1212"/>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12" t="str">
        <f>IF(numberPr_ch="",IF(numberPr="","",numberPr),numberPr_ch)</f>
        <v>80/17</v>
      </c>
      <c r="P11" s="1212"/>
      <c r="Q11" s="1212"/>
      <c r="R11" s="1212"/>
      <c r="S11" s="1212"/>
      <c r="T11" s="1212"/>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12" t="str">
        <f>IF(IstPub_ch="",IF(IstPub="","",IstPub),IstPub_ch)</f>
        <v>Официальный сайт Министерства тарифного регулирования и энергетики Челябинской области</v>
      </c>
      <c r="P12" s="1212"/>
      <c r="Q12" s="1212"/>
      <c r="R12" s="1212"/>
      <c r="S12" s="1212"/>
      <c r="T12" s="1212"/>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6"/>
      <c r="M13" s="1236"/>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13"/>
      <c r="P14" s="1213"/>
      <c r="Q14" s="1213"/>
      <c r="R14" s="1213"/>
      <c r="S14" s="1213"/>
      <c r="T14" s="1213"/>
      <c r="U14" s="1213"/>
    </row>
    <row r="15" spans="1:34">
      <c r="J15" s="529"/>
      <c r="K15" s="529"/>
      <c r="L15" s="1155" t="s">
        <v>454</v>
      </c>
      <c r="M15" s="1155"/>
      <c r="N15" s="1155"/>
      <c r="O15" s="1155"/>
      <c r="P15" s="1155"/>
      <c r="Q15" s="1155"/>
      <c r="R15" s="1155"/>
      <c r="S15" s="1155"/>
      <c r="T15" s="1155"/>
      <c r="U15" s="1155"/>
      <c r="V15" s="1155"/>
      <c r="W15" s="1155" t="s">
        <v>455</v>
      </c>
    </row>
    <row r="16" spans="1:34" ht="14.25" customHeight="1">
      <c r="J16" s="529"/>
      <c r="K16" s="529"/>
      <c r="L16" s="1219" t="s">
        <v>92</v>
      </c>
      <c r="M16" s="1219" t="s">
        <v>639</v>
      </c>
      <c r="N16" s="661"/>
      <c r="O16" s="1220" t="s">
        <v>641</v>
      </c>
      <c r="P16" s="1221"/>
      <c r="Q16" s="1221"/>
      <c r="R16" s="1221"/>
      <c r="S16" s="1221"/>
      <c r="T16" s="1222"/>
      <c r="U16" s="1230" t="s">
        <v>341</v>
      </c>
      <c r="V16" s="1216" t="s">
        <v>275</v>
      </c>
      <c r="W16" s="1155"/>
    </row>
    <row r="17" spans="1:36" ht="14.25" customHeight="1">
      <c r="J17" s="529"/>
      <c r="K17" s="529"/>
      <c r="L17" s="1219"/>
      <c r="M17" s="1219"/>
      <c r="N17" s="662"/>
      <c r="O17" s="1225" t="s">
        <v>605</v>
      </c>
      <c r="P17" s="1223" t="s">
        <v>271</v>
      </c>
      <c r="Q17" s="1224"/>
      <c r="R17" s="1227" t="s">
        <v>654</v>
      </c>
      <c r="S17" s="1228"/>
      <c r="T17" s="1229"/>
      <c r="U17" s="1231"/>
      <c r="V17" s="1217"/>
      <c r="W17" s="1155"/>
    </row>
    <row r="18" spans="1:36" ht="33.75" customHeight="1">
      <c r="J18" s="529"/>
      <c r="K18" s="529"/>
      <c r="L18" s="1219"/>
      <c r="M18" s="1219"/>
      <c r="N18" s="663"/>
      <c r="O18" s="1226"/>
      <c r="P18" s="535" t="s">
        <v>606</v>
      </c>
      <c r="Q18" s="535" t="s">
        <v>6</v>
      </c>
      <c r="R18" s="536" t="s">
        <v>274</v>
      </c>
      <c r="S18" s="1214" t="s">
        <v>273</v>
      </c>
      <c r="T18" s="1215"/>
      <c r="U18" s="1232"/>
      <c r="V18" s="1218"/>
      <c r="W18" s="1155"/>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7">
        <f ca="1">OFFSET(S19,0,-1)+1</f>
        <v>7</v>
      </c>
      <c r="T19" s="1237"/>
      <c r="U19" s="648">
        <f ca="1">OFFSET(U19,0,-2)+1</f>
        <v>8</v>
      </c>
      <c r="V19" s="649">
        <f ca="1">OFFSET(V19,0,-1)</f>
        <v>8</v>
      </c>
      <c r="W19" s="648">
        <f ca="1">OFFSET(W19,0,-1)+1</f>
        <v>9</v>
      </c>
    </row>
    <row r="20" spans="1:36" ht="22.5">
      <c r="A20" s="1238">
        <v>1</v>
      </c>
      <c r="B20" s="883"/>
      <c r="C20" s="883"/>
      <c r="D20" s="883"/>
      <c r="E20" s="884"/>
      <c r="F20" s="885"/>
      <c r="G20" s="885"/>
      <c r="H20" s="885"/>
      <c r="I20" s="886"/>
      <c r="J20" s="881"/>
      <c r="K20" s="888"/>
      <c r="L20" s="593">
        <f>mergeValue(A20)</f>
        <v>1</v>
      </c>
      <c r="M20" s="641" t="s">
        <v>20</v>
      </c>
      <c r="N20" s="646"/>
      <c r="O20" s="1239"/>
      <c r="P20" s="1239"/>
      <c r="Q20" s="1239"/>
      <c r="R20" s="1239"/>
      <c r="S20" s="1239"/>
      <c r="T20" s="1239"/>
      <c r="U20" s="1239"/>
      <c r="V20" s="1239"/>
      <c r="W20" s="630" t="s">
        <v>476</v>
      </c>
      <c r="Y20" s="589"/>
      <c r="Z20" s="589" t="str">
        <f t="shared" ref="Z20:Z33" si="0">IF(M20="","",M20 )</f>
        <v>Наименование тарифа</v>
      </c>
      <c r="AA20" s="589"/>
      <c r="AB20" s="589"/>
      <c r="AC20" s="589"/>
      <c r="AI20" s="585"/>
      <c r="AJ20" s="585"/>
    </row>
    <row r="21" spans="1:36" ht="22.5">
      <c r="A21" s="1238"/>
      <c r="B21" s="1238">
        <v>1</v>
      </c>
      <c r="C21" s="883"/>
      <c r="D21" s="883"/>
      <c r="E21" s="885"/>
      <c r="F21" s="885"/>
      <c r="G21" s="885"/>
      <c r="H21" s="885"/>
      <c r="I21" s="880"/>
      <c r="J21" s="879"/>
      <c r="K21" s="882"/>
      <c r="L21" s="593" t="str">
        <f>mergeValue(A21) &amp;"."&amp; mergeValue(B21)</f>
        <v>1.1</v>
      </c>
      <c r="M21" s="546" t="s">
        <v>16</v>
      </c>
      <c r="N21" s="646"/>
      <c r="O21" s="1239"/>
      <c r="P21" s="1239"/>
      <c r="Q21" s="1239"/>
      <c r="R21" s="1239"/>
      <c r="S21" s="1239"/>
      <c r="T21" s="1239"/>
      <c r="U21" s="1239"/>
      <c r="V21" s="1239"/>
      <c r="W21" s="630" t="s">
        <v>477</v>
      </c>
      <c r="Y21" s="589"/>
      <c r="Z21" s="589" t="str">
        <f t="shared" si="0"/>
        <v>Территория действия тарифа</v>
      </c>
      <c r="AA21" s="589"/>
      <c r="AB21" s="589"/>
      <c r="AC21" s="589"/>
      <c r="AI21" s="585"/>
      <c r="AJ21" s="585"/>
    </row>
    <row r="22" spans="1:36" ht="22.5">
      <c r="A22" s="1238"/>
      <c r="B22" s="1238"/>
      <c r="C22" s="1238">
        <v>1</v>
      </c>
      <c r="D22" s="883"/>
      <c r="E22" s="885"/>
      <c r="F22" s="885"/>
      <c r="G22" s="885"/>
      <c r="H22" s="885"/>
      <c r="I22" s="887"/>
      <c r="J22" s="879"/>
      <c r="K22" s="882"/>
      <c r="L22" s="593" t="str">
        <f>mergeValue(A22) &amp;"."&amp; mergeValue(B22)&amp;"."&amp; mergeValue(C22)</f>
        <v>1.1.1</v>
      </c>
      <c r="M22" s="547" t="s">
        <v>7</v>
      </c>
      <c r="N22" s="646"/>
      <c r="O22" s="1239"/>
      <c r="P22" s="1239"/>
      <c r="Q22" s="1239"/>
      <c r="R22" s="1239"/>
      <c r="S22" s="1239"/>
      <c r="T22" s="1239"/>
      <c r="U22" s="1239"/>
      <c r="V22" s="1239"/>
      <c r="W22" s="630" t="s">
        <v>633</v>
      </c>
      <c r="Y22" s="589"/>
      <c r="Z22" s="589" t="str">
        <f t="shared" si="0"/>
        <v xml:space="preserve">Наименование системы теплоснабжения </v>
      </c>
      <c r="AA22" s="589"/>
      <c r="AB22" s="589"/>
      <c r="AC22" s="589"/>
      <c r="AI22" s="585"/>
      <c r="AJ22" s="585"/>
    </row>
    <row r="23" spans="1:36" ht="22.5">
      <c r="A23" s="1238"/>
      <c r="B23" s="1238"/>
      <c r="C23" s="1238"/>
      <c r="D23" s="1238">
        <v>1</v>
      </c>
      <c r="E23" s="885"/>
      <c r="F23" s="885"/>
      <c r="G23" s="885"/>
      <c r="H23" s="885"/>
      <c r="I23" s="887"/>
      <c r="J23" s="879"/>
      <c r="K23" s="882"/>
      <c r="L23" s="593" t="str">
        <f>mergeValue(A23) &amp;"."&amp; mergeValue(B23)&amp;"."&amp; mergeValue(C23)&amp;"."&amp; mergeValue(D23)</f>
        <v>1.1.1.1</v>
      </c>
      <c r="M23" s="548" t="s">
        <v>22</v>
      </c>
      <c r="N23" s="646"/>
      <c r="O23" s="1239"/>
      <c r="P23" s="1239"/>
      <c r="Q23" s="1239"/>
      <c r="R23" s="1239"/>
      <c r="S23" s="1239"/>
      <c r="T23" s="1239"/>
      <c r="U23" s="1239"/>
      <c r="V23" s="1239"/>
      <c r="W23" s="630" t="s">
        <v>634</v>
      </c>
      <c r="Y23" s="589"/>
      <c r="Z23" s="589" t="str">
        <f t="shared" si="0"/>
        <v xml:space="preserve">Источник тепловой энергии  </v>
      </c>
      <c r="AA23" s="589"/>
      <c r="AB23" s="589"/>
      <c r="AC23" s="589"/>
      <c r="AI23" s="585"/>
      <c r="AJ23" s="585"/>
    </row>
    <row r="24" spans="1:36" ht="101.25">
      <c r="A24" s="1238"/>
      <c r="B24" s="1238"/>
      <c r="C24" s="1238"/>
      <c r="D24" s="1238"/>
      <c r="E24" s="1238">
        <v>1</v>
      </c>
      <c r="F24" s="885"/>
      <c r="G24" s="885"/>
      <c r="H24" s="883">
        <v>1</v>
      </c>
      <c r="I24" s="1238">
        <v>1</v>
      </c>
      <c r="J24" s="885"/>
      <c r="K24" s="890"/>
      <c r="L24" s="593" t="str">
        <f>mergeValue(A24) &amp;"."&amp; mergeValue(B24)&amp;"."&amp; mergeValue(C24)&amp;"."&amp; mergeValue(D24)&amp;"."&amp; mergeValue(E24)</f>
        <v>1.1.1.1.1</v>
      </c>
      <c r="M24" s="554" t="s">
        <v>9</v>
      </c>
      <c r="N24" s="646"/>
      <c r="O24" s="1240"/>
      <c r="P24" s="1240"/>
      <c r="Q24" s="1240"/>
      <c r="R24" s="1240"/>
      <c r="S24" s="1240"/>
      <c r="T24" s="1240"/>
      <c r="U24" s="1240"/>
      <c r="V24" s="1240"/>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8"/>
      <c r="B25" s="1238"/>
      <c r="C25" s="1238"/>
      <c r="D25" s="1238"/>
      <c r="E25" s="1238"/>
      <c r="F25" s="1238">
        <v>1</v>
      </c>
      <c r="G25" s="883"/>
      <c r="H25" s="883"/>
      <c r="I25" s="1238"/>
      <c r="J25" s="1238">
        <v>1</v>
      </c>
      <c r="K25" s="891"/>
      <c r="L25" s="593" t="str">
        <f>mergeValue(A25) &amp;"."&amp; mergeValue(B25)&amp;"."&amp; mergeValue(C25)&amp;"."&amp; mergeValue(D25)&amp;"."&amp; mergeValue(E25)&amp;"."&amp; mergeValue(F25)</f>
        <v>1.1.1.1.1.1</v>
      </c>
      <c r="M25" s="555" t="s">
        <v>10</v>
      </c>
      <c r="N25" s="646"/>
      <c r="O25" s="1241"/>
      <c r="P25" s="1242"/>
      <c r="Q25" s="1242"/>
      <c r="R25" s="1242"/>
      <c r="S25" s="1242"/>
      <c r="T25" s="1242"/>
      <c r="U25" s="1242"/>
      <c r="V25" s="1243"/>
      <c r="W25" s="630" t="s">
        <v>636</v>
      </c>
      <c r="Y25" s="589"/>
      <c r="Z25" s="589" t="str">
        <f t="shared" si="0"/>
        <v>Группа потребителей</v>
      </c>
      <c r="AA25" s="589"/>
      <c r="AB25" s="589"/>
      <c r="AC25" s="589"/>
      <c r="AI25" s="585"/>
      <c r="AJ25" s="585"/>
    </row>
    <row r="26" spans="1:36" ht="189" customHeight="1">
      <c r="A26" s="1238"/>
      <c r="B26" s="1238"/>
      <c r="C26" s="1238"/>
      <c r="D26" s="1238"/>
      <c r="E26" s="1238"/>
      <c r="F26" s="1238"/>
      <c r="G26" s="883">
        <v>1</v>
      </c>
      <c r="H26" s="883"/>
      <c r="I26" s="1238"/>
      <c r="J26" s="1238"/>
      <c r="K26" s="891">
        <v>1</v>
      </c>
      <c r="L26" s="593" t="str">
        <f>mergeValue(A26) &amp;"."&amp; mergeValue(B26)&amp;"."&amp; mergeValue(C26)&amp;"."&amp; mergeValue(D26)&amp;"."&amp; mergeValue(E26)&amp;"."&amp; mergeValue(F26)&amp;"."&amp; mergeValue(G26)</f>
        <v>1.1.1.1.1.1.1</v>
      </c>
      <c r="M26" s="1069"/>
      <c r="N26" s="646"/>
      <c r="O26" s="562"/>
      <c r="P26" s="562"/>
      <c r="Q26" s="1094"/>
      <c r="R26" s="1233"/>
      <c r="S26" s="1234" t="s">
        <v>84</v>
      </c>
      <c r="T26" s="1233"/>
      <c r="U26" s="1234" t="s">
        <v>85</v>
      </c>
      <c r="V26" s="562"/>
      <c r="W26" s="1209" t="s">
        <v>655</v>
      </c>
      <c r="X26" s="585" t="str">
        <f>strCheckDate(O27:V27)</f>
        <v/>
      </c>
      <c r="Y26" s="589"/>
      <c r="Z26" s="589" t="str">
        <f t="shared" si="0"/>
        <v/>
      </c>
      <c r="AA26" s="589"/>
      <c r="AB26" s="589"/>
      <c r="AC26" s="589"/>
      <c r="AI26" s="585"/>
      <c r="AJ26" s="585"/>
    </row>
    <row r="27" spans="1:36" ht="11.25" hidden="1">
      <c r="A27" s="1238"/>
      <c r="B27" s="1238"/>
      <c r="C27" s="1238"/>
      <c r="D27" s="1238"/>
      <c r="E27" s="1238"/>
      <c r="F27" s="1238"/>
      <c r="G27" s="883"/>
      <c r="H27" s="883"/>
      <c r="I27" s="1238"/>
      <c r="J27" s="1238"/>
      <c r="K27" s="891"/>
      <c r="L27" s="600"/>
      <c r="M27" s="646"/>
      <c r="N27" s="646"/>
      <c r="O27" s="562"/>
      <c r="P27" s="562"/>
      <c r="Q27" s="584" t="str">
        <f>R26 &amp; "-" &amp; T26</f>
        <v>-</v>
      </c>
      <c r="R27" s="1233"/>
      <c r="S27" s="1234"/>
      <c r="T27" s="1233"/>
      <c r="U27" s="1234"/>
      <c r="V27" s="562"/>
      <c r="W27" s="1210"/>
      <c r="Y27" s="589"/>
      <c r="Z27" s="589" t="str">
        <f t="shared" si="0"/>
        <v/>
      </c>
      <c r="AA27" s="589"/>
      <c r="AB27" s="589"/>
      <c r="AC27" s="589"/>
      <c r="AI27" s="585"/>
      <c r="AJ27" s="585"/>
    </row>
    <row r="28" spans="1:36" ht="15" customHeight="1">
      <c r="A28" s="1238"/>
      <c r="B28" s="1238"/>
      <c r="C28" s="1238"/>
      <c r="D28" s="1238"/>
      <c r="E28" s="1238"/>
      <c r="F28" s="1238"/>
      <c r="G28" s="885"/>
      <c r="H28" s="883"/>
      <c r="I28" s="1238"/>
      <c r="J28" s="1238"/>
      <c r="K28" s="890"/>
      <c r="L28" s="538"/>
      <c r="M28" s="557" t="s">
        <v>25</v>
      </c>
      <c r="N28" s="564"/>
      <c r="O28" s="564"/>
      <c r="P28" s="564"/>
      <c r="Q28" s="564"/>
      <c r="R28" s="564"/>
      <c r="S28" s="564"/>
      <c r="T28" s="564"/>
      <c r="U28" s="564"/>
      <c r="V28" s="560"/>
      <c r="W28" s="1211"/>
      <c r="Y28" s="589"/>
      <c r="Z28" s="589" t="str">
        <f t="shared" si="0"/>
        <v>Добавить вид теплоносителя (параметры теплоносителя)</v>
      </c>
      <c r="AA28" s="589"/>
      <c r="AB28" s="589"/>
      <c r="AC28" s="589"/>
      <c r="AI28" s="585"/>
      <c r="AJ28" s="585"/>
    </row>
    <row r="29" spans="1:36" ht="15" customHeight="1">
      <c r="A29" s="1238"/>
      <c r="B29" s="1238"/>
      <c r="C29" s="1238"/>
      <c r="D29" s="1238"/>
      <c r="E29" s="1238"/>
      <c r="F29" s="885"/>
      <c r="G29" s="885"/>
      <c r="H29" s="883"/>
      <c r="I29" s="1238"/>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8"/>
      <c r="B30" s="1238"/>
      <c r="C30" s="1238"/>
      <c r="D30" s="1238"/>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8"/>
      <c r="B31" s="1238"/>
      <c r="C31" s="1238"/>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8"/>
      <c r="B32" s="1238"/>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8"/>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2" t="s">
        <v>632</v>
      </c>
      <c r="N36" s="1202"/>
      <c r="O36" s="1202"/>
      <c r="P36" s="1202"/>
      <c r="Q36" s="1202"/>
      <c r="R36" s="1202"/>
      <c r="S36" s="1202"/>
      <c r="T36" s="1202"/>
      <c r="U36" s="1202"/>
      <c r="V36" s="1202"/>
      <c r="W36" s="1202"/>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3" t="s">
        <v>491</v>
      </c>
      <c r="G2" s="1204"/>
      <c r="H2" s="1205"/>
      <c r="I2" s="806"/>
    </row>
    <row r="3" spans="1:20" ht="3" customHeight="1"/>
    <row r="4" spans="1:20" s="570" customFormat="1" ht="11.25">
      <c r="A4" s="771"/>
      <c r="B4" s="771"/>
      <c r="C4" s="771"/>
      <c r="D4" s="771"/>
      <c r="F4" s="1155" t="s">
        <v>454</v>
      </c>
      <c r="G4" s="1155"/>
      <c r="H4" s="1155"/>
      <c r="I4" s="1206"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6"/>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29.12.2021</v>
      </c>
      <c r="I7" s="816" t="s">
        <v>493</v>
      </c>
      <c r="J7" s="615"/>
      <c r="K7" s="771"/>
      <c r="L7" s="771"/>
      <c r="M7" s="771"/>
      <c r="N7" s="771"/>
      <c r="O7" s="771"/>
      <c r="P7" s="771"/>
      <c r="Q7" s="771"/>
      <c r="R7" s="771"/>
      <c r="S7" s="771"/>
      <c r="T7" s="771"/>
    </row>
    <row r="8" spans="1:20" s="570" customFormat="1" ht="45">
      <c r="A8" s="1207">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7"/>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7"/>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7"/>
      <c r="B11" s="1207">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7"/>
      <c r="B12" s="1207"/>
      <c r="C12" s="1207">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7"/>
      <c r="B13" s="1207"/>
      <c r="C13" s="1207"/>
      <c r="D13" s="777">
        <v>1</v>
      </c>
      <c r="F13" s="814" t="str">
        <f>"4."&amp;mergeValue(A13) &amp;"."&amp;mergeValue(B13)&amp;"."&amp;mergeValue(C13)&amp;"."&amp;mergeValue(D13)</f>
        <v>4.1.1.1.1</v>
      </c>
      <c r="G13" s="818" t="s">
        <v>498</v>
      </c>
      <c r="H13" s="805"/>
      <c r="I13" s="1208" t="s">
        <v>591</v>
      </c>
      <c r="J13" s="615"/>
      <c r="K13" s="771"/>
      <c r="L13" s="771"/>
      <c r="M13" s="771"/>
      <c r="N13" s="771"/>
      <c r="O13" s="771"/>
      <c r="P13" s="771"/>
      <c r="Q13" s="771"/>
      <c r="R13" s="771"/>
      <c r="S13" s="771"/>
      <c r="T13" s="771"/>
    </row>
    <row r="14" spans="1:20" s="570" customFormat="1" ht="18.75">
      <c r="A14" s="1207"/>
      <c r="B14" s="1207"/>
      <c r="C14" s="1207"/>
      <c r="D14" s="777"/>
      <c r="F14" s="819"/>
      <c r="G14" s="759" t="s">
        <v>4</v>
      </c>
      <c r="H14" s="624"/>
      <c r="I14" s="1208"/>
      <c r="J14" s="615"/>
      <c r="K14" s="771"/>
      <c r="L14" s="771"/>
      <c r="M14" s="771"/>
      <c r="N14" s="771"/>
      <c r="O14" s="771"/>
      <c r="P14" s="771"/>
      <c r="Q14" s="771"/>
      <c r="R14" s="771"/>
      <c r="S14" s="771"/>
      <c r="T14" s="771"/>
    </row>
    <row r="15" spans="1:20" s="570" customFormat="1" ht="18.75">
      <c r="A15" s="1207"/>
      <c r="B15" s="1207"/>
      <c r="C15" s="777"/>
      <c r="D15" s="777"/>
      <c r="F15" s="634"/>
      <c r="G15" s="577" t="s">
        <v>403</v>
      </c>
      <c r="H15" s="635"/>
      <c r="I15" s="636"/>
      <c r="J15" s="615"/>
      <c r="K15" s="771"/>
      <c r="L15" s="771"/>
      <c r="M15" s="771"/>
      <c r="N15" s="771"/>
      <c r="O15" s="771"/>
      <c r="P15" s="771"/>
      <c r="Q15" s="771"/>
      <c r="R15" s="771"/>
      <c r="S15" s="771"/>
      <c r="T15" s="771"/>
    </row>
    <row r="16" spans="1:20" s="570" customFormat="1" ht="18.75">
      <c r="A16" s="1207"/>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2" t="s">
        <v>593</v>
      </c>
      <c r="H19" s="1202"/>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5" t="s">
        <v>631</v>
      </c>
      <c r="M5" s="1235"/>
      <c r="N5" s="1235"/>
      <c r="O5" s="1235"/>
      <c r="P5" s="1235"/>
      <c r="Q5" s="1235"/>
      <c r="R5" s="1235"/>
      <c r="S5" s="1235"/>
      <c r="T5" s="1235"/>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5"/>
      <c r="P7" s="1246"/>
      <c r="Q7" s="1246"/>
      <c r="R7" s="1246"/>
      <c r="S7" s="1246"/>
      <c r="T7" s="1247"/>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12" t="str">
        <f>IF(NameOrPr_ch="",IF(NameOrPr="","",NameOrPr),NameOrPr_ch)</f>
        <v>Министерство тарифного регулирования и энергетики Челябинской области</v>
      </c>
      <c r="P9" s="1212"/>
      <c r="Q9" s="1212"/>
      <c r="R9" s="1212"/>
      <c r="S9" s="1212"/>
      <c r="T9" s="1212"/>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12" t="str">
        <f>IF(datePr_ch="",IF(datePr="","",datePr),datePr_ch)</f>
        <v>20.12.2021</v>
      </c>
      <c r="P10" s="1212"/>
      <c r="Q10" s="1212"/>
      <c r="R10" s="1212"/>
      <c r="S10" s="1212"/>
      <c r="T10" s="1212"/>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12" t="str">
        <f>IF(numberPr_ch="",IF(numberPr="","",numberPr),numberPr_ch)</f>
        <v>80/17</v>
      </c>
      <c r="P11" s="1212"/>
      <c r="Q11" s="1212"/>
      <c r="R11" s="1212"/>
      <c r="S11" s="1212"/>
      <c r="T11" s="1212"/>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12" t="str">
        <f>IF(IstPub_ch="",IF(IstPub="","",IstPub),IstPub_ch)</f>
        <v>Официальный сайт Министерства тарифного регулирования и энергетики Челябинской области</v>
      </c>
      <c r="P12" s="1212"/>
      <c r="Q12" s="1212"/>
      <c r="R12" s="1212"/>
      <c r="S12" s="1212"/>
      <c r="T12" s="1212"/>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6"/>
      <c r="M13" s="1236"/>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13"/>
      <c r="P14" s="1213"/>
      <c r="Q14" s="1213"/>
      <c r="R14" s="1213"/>
      <c r="S14" s="1213"/>
      <c r="T14" s="1213"/>
      <c r="U14" s="1213"/>
    </row>
    <row r="15" spans="1:34">
      <c r="J15" s="686"/>
      <c r="K15" s="686"/>
      <c r="L15" s="1155" t="s">
        <v>454</v>
      </c>
      <c r="M15" s="1155"/>
      <c r="N15" s="1155"/>
      <c r="O15" s="1155"/>
      <c r="P15" s="1155"/>
      <c r="Q15" s="1155"/>
      <c r="R15" s="1155"/>
      <c r="S15" s="1155"/>
      <c r="T15" s="1155"/>
      <c r="U15" s="1155"/>
      <c r="V15" s="1155"/>
      <c r="W15" s="1155" t="s">
        <v>455</v>
      </c>
    </row>
    <row r="16" spans="1:34" ht="14.25" customHeight="1">
      <c r="J16" s="686"/>
      <c r="K16" s="686"/>
      <c r="L16" s="1219" t="s">
        <v>92</v>
      </c>
      <c r="M16" s="1219" t="s">
        <v>639</v>
      </c>
      <c r="N16" s="661"/>
      <c r="O16" s="1220" t="s">
        <v>641</v>
      </c>
      <c r="P16" s="1221"/>
      <c r="Q16" s="1221"/>
      <c r="R16" s="1221"/>
      <c r="S16" s="1221"/>
      <c r="T16" s="1222"/>
      <c r="U16" s="1230" t="s">
        <v>341</v>
      </c>
      <c r="V16" s="1216" t="s">
        <v>275</v>
      </c>
      <c r="W16" s="1155"/>
    </row>
    <row r="17" spans="1:36" ht="14.25" customHeight="1">
      <c r="J17" s="686"/>
      <c r="K17" s="686"/>
      <c r="L17" s="1219"/>
      <c r="M17" s="1219"/>
      <c r="N17" s="662"/>
      <c r="O17" s="1225" t="s">
        <v>605</v>
      </c>
      <c r="P17" s="1223" t="s">
        <v>271</v>
      </c>
      <c r="Q17" s="1224"/>
      <c r="R17" s="1227" t="s">
        <v>654</v>
      </c>
      <c r="S17" s="1228"/>
      <c r="T17" s="1229"/>
      <c r="U17" s="1231"/>
      <c r="V17" s="1217"/>
      <c r="W17" s="1155"/>
    </row>
    <row r="18" spans="1:36" ht="33.75" customHeight="1">
      <c r="J18" s="686"/>
      <c r="K18" s="686"/>
      <c r="L18" s="1219"/>
      <c r="M18" s="1219"/>
      <c r="N18" s="663"/>
      <c r="O18" s="1226"/>
      <c r="P18" s="756" t="s">
        <v>606</v>
      </c>
      <c r="Q18" s="756" t="s">
        <v>6</v>
      </c>
      <c r="R18" s="780" t="s">
        <v>274</v>
      </c>
      <c r="S18" s="1214" t="s">
        <v>273</v>
      </c>
      <c r="T18" s="1215"/>
      <c r="U18" s="1232"/>
      <c r="V18" s="1218"/>
      <c r="W18" s="1155"/>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7">
        <f ca="1">OFFSET(S19,0,-1)+1</f>
        <v>7</v>
      </c>
      <c r="T19" s="1237"/>
      <c r="U19" s="778">
        <f ca="1">OFFSET(U19,0,-2)+1</f>
        <v>8</v>
      </c>
      <c r="V19" s="649">
        <f ca="1">OFFSET(V19,0,-1)</f>
        <v>8</v>
      </c>
      <c r="W19" s="778">
        <f ca="1">OFFSET(W19,0,-1)+1</f>
        <v>9</v>
      </c>
    </row>
    <row r="20" spans="1:36" ht="22.5">
      <c r="A20" s="1238">
        <v>1</v>
      </c>
      <c r="B20" s="883"/>
      <c r="C20" s="883"/>
      <c r="D20" s="883"/>
      <c r="E20" s="884"/>
      <c r="F20" s="885"/>
      <c r="G20" s="885"/>
      <c r="H20" s="885"/>
      <c r="I20" s="886"/>
      <c r="J20" s="881"/>
      <c r="K20" s="888"/>
      <c r="L20" s="781">
        <f>mergeValue(A20)</f>
        <v>1</v>
      </c>
      <c r="M20" s="641" t="s">
        <v>20</v>
      </c>
      <c r="N20" s="646"/>
      <c r="O20" s="1239"/>
      <c r="P20" s="1239"/>
      <c r="Q20" s="1239"/>
      <c r="R20" s="1239"/>
      <c r="S20" s="1239"/>
      <c r="T20" s="1239"/>
      <c r="U20" s="1239"/>
      <c r="V20" s="1239"/>
      <c r="W20" s="630" t="s">
        <v>476</v>
      </c>
      <c r="Y20" s="829"/>
      <c r="Z20" s="829" t="str">
        <f t="shared" ref="Z20:Z33" si="0">IF(M20="","",M20 )</f>
        <v>Наименование тарифа</v>
      </c>
      <c r="AA20" s="829"/>
      <c r="AB20" s="829"/>
      <c r="AC20" s="829"/>
      <c r="AI20" s="808"/>
      <c r="AJ20" s="808"/>
    </row>
    <row r="21" spans="1:36" ht="22.5">
      <c r="A21" s="1238"/>
      <c r="B21" s="1238">
        <v>1</v>
      </c>
      <c r="C21" s="883"/>
      <c r="D21" s="883"/>
      <c r="E21" s="885"/>
      <c r="F21" s="885"/>
      <c r="G21" s="885"/>
      <c r="H21" s="885"/>
      <c r="I21" s="880"/>
      <c r="J21" s="879"/>
      <c r="K21" s="882"/>
      <c r="L21" s="781" t="str">
        <f>mergeValue(A21) &amp;"."&amp; mergeValue(B21)</f>
        <v>1.1</v>
      </c>
      <c r="M21" s="692" t="s">
        <v>16</v>
      </c>
      <c r="N21" s="646"/>
      <c r="O21" s="1239"/>
      <c r="P21" s="1239"/>
      <c r="Q21" s="1239"/>
      <c r="R21" s="1239"/>
      <c r="S21" s="1239"/>
      <c r="T21" s="1239"/>
      <c r="U21" s="1239"/>
      <c r="V21" s="1239"/>
      <c r="W21" s="630" t="s">
        <v>477</v>
      </c>
      <c r="Y21" s="829"/>
      <c r="Z21" s="829" t="str">
        <f t="shared" si="0"/>
        <v>Территория действия тарифа</v>
      </c>
      <c r="AA21" s="829"/>
      <c r="AB21" s="829"/>
      <c r="AC21" s="829"/>
      <c r="AI21" s="808"/>
      <c r="AJ21" s="808"/>
    </row>
    <row r="22" spans="1:36" ht="22.5">
      <c r="A22" s="1238"/>
      <c r="B22" s="1238"/>
      <c r="C22" s="1238">
        <v>1</v>
      </c>
      <c r="D22" s="883"/>
      <c r="E22" s="885"/>
      <c r="F22" s="885"/>
      <c r="G22" s="885"/>
      <c r="H22" s="885"/>
      <c r="I22" s="887"/>
      <c r="J22" s="879"/>
      <c r="K22" s="882"/>
      <c r="L22" s="781" t="str">
        <f>mergeValue(A22) &amp;"."&amp; mergeValue(B22)&amp;"."&amp; mergeValue(C22)</f>
        <v>1.1.1</v>
      </c>
      <c r="M22" s="693" t="s">
        <v>7</v>
      </c>
      <c r="N22" s="646"/>
      <c r="O22" s="1239"/>
      <c r="P22" s="1239"/>
      <c r="Q22" s="1239"/>
      <c r="R22" s="1239"/>
      <c r="S22" s="1239"/>
      <c r="T22" s="1239"/>
      <c r="U22" s="1239"/>
      <c r="V22" s="1239"/>
      <c r="W22" s="630" t="s">
        <v>633</v>
      </c>
      <c r="Y22" s="829"/>
      <c r="Z22" s="829" t="str">
        <f t="shared" si="0"/>
        <v xml:space="preserve">Наименование системы теплоснабжения </v>
      </c>
      <c r="AA22" s="829"/>
      <c r="AB22" s="829"/>
      <c r="AC22" s="829"/>
      <c r="AI22" s="808"/>
      <c r="AJ22" s="808"/>
    </row>
    <row r="23" spans="1:36" ht="22.5">
      <c r="A23" s="1238"/>
      <c r="B23" s="1238"/>
      <c r="C23" s="1238"/>
      <c r="D23" s="1238">
        <v>1</v>
      </c>
      <c r="E23" s="885"/>
      <c r="F23" s="885"/>
      <c r="G23" s="885"/>
      <c r="H23" s="885"/>
      <c r="I23" s="887"/>
      <c r="J23" s="879"/>
      <c r="K23" s="882"/>
      <c r="L23" s="781" t="str">
        <f>mergeValue(A23) &amp;"."&amp; mergeValue(B23)&amp;"."&amp; mergeValue(C23)&amp;"."&amp; mergeValue(D23)</f>
        <v>1.1.1.1</v>
      </c>
      <c r="M23" s="694" t="s">
        <v>22</v>
      </c>
      <c r="N23" s="646"/>
      <c r="O23" s="1239"/>
      <c r="P23" s="1239"/>
      <c r="Q23" s="1239"/>
      <c r="R23" s="1239"/>
      <c r="S23" s="1239"/>
      <c r="T23" s="1239"/>
      <c r="U23" s="1239"/>
      <c r="V23" s="1239"/>
      <c r="W23" s="630" t="s">
        <v>634</v>
      </c>
      <c r="Y23" s="829"/>
      <c r="Z23" s="829" t="str">
        <f t="shared" si="0"/>
        <v xml:space="preserve">Источник тепловой энергии  </v>
      </c>
      <c r="AA23" s="829"/>
      <c r="AB23" s="829"/>
      <c r="AC23" s="829"/>
      <c r="AI23" s="808"/>
      <c r="AJ23" s="808"/>
    </row>
    <row r="24" spans="1:36" ht="101.25">
      <c r="A24" s="1238"/>
      <c r="B24" s="1238"/>
      <c r="C24" s="1238"/>
      <c r="D24" s="1238"/>
      <c r="E24" s="1238">
        <v>1</v>
      </c>
      <c r="F24" s="885"/>
      <c r="G24" s="885"/>
      <c r="H24" s="883">
        <v>1</v>
      </c>
      <c r="I24" s="1238">
        <v>1</v>
      </c>
      <c r="J24" s="885"/>
      <c r="K24" s="890"/>
      <c r="L24" s="781" t="str">
        <f>mergeValue(A24) &amp;"."&amp; mergeValue(B24)&amp;"."&amp; mergeValue(C24)&amp;"."&amp; mergeValue(D24)&amp;"."&amp; mergeValue(E24)</f>
        <v>1.1.1.1.1</v>
      </c>
      <c r="M24" s="554" t="s">
        <v>9</v>
      </c>
      <c r="N24" s="646"/>
      <c r="O24" s="1240"/>
      <c r="P24" s="1240"/>
      <c r="Q24" s="1240"/>
      <c r="R24" s="1240"/>
      <c r="S24" s="1240"/>
      <c r="T24" s="1240"/>
      <c r="U24" s="1240"/>
      <c r="V24" s="1240"/>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8"/>
      <c r="B25" s="1238"/>
      <c r="C25" s="1238"/>
      <c r="D25" s="1238"/>
      <c r="E25" s="1238"/>
      <c r="F25" s="1238">
        <v>1</v>
      </c>
      <c r="G25" s="883"/>
      <c r="H25" s="883"/>
      <c r="I25" s="1238"/>
      <c r="J25" s="1238">
        <v>1</v>
      </c>
      <c r="K25" s="891"/>
      <c r="L25" s="781" t="str">
        <f>mergeValue(A25) &amp;"."&amp; mergeValue(B25)&amp;"."&amp; mergeValue(C25)&amp;"."&amp; mergeValue(D25)&amp;"."&amp; mergeValue(E25)&amp;"."&amp; mergeValue(F25)</f>
        <v>1.1.1.1.1.1</v>
      </c>
      <c r="M25" s="555" t="s">
        <v>10</v>
      </c>
      <c r="N25" s="646"/>
      <c r="O25" s="1240"/>
      <c r="P25" s="1240"/>
      <c r="Q25" s="1240"/>
      <c r="R25" s="1240"/>
      <c r="S25" s="1240"/>
      <c r="T25" s="1240"/>
      <c r="U25" s="1240"/>
      <c r="V25" s="1240"/>
      <c r="W25" s="630" t="s">
        <v>636</v>
      </c>
      <c r="Y25" s="829"/>
      <c r="Z25" s="829" t="str">
        <f t="shared" si="0"/>
        <v>Группа потребителей</v>
      </c>
      <c r="AA25" s="829"/>
      <c r="AB25" s="829"/>
      <c r="AC25" s="829"/>
      <c r="AI25" s="808"/>
      <c r="AJ25" s="808"/>
    </row>
    <row r="26" spans="1:36" ht="189" customHeight="1">
      <c r="A26" s="1238"/>
      <c r="B26" s="1238"/>
      <c r="C26" s="1238"/>
      <c r="D26" s="1238"/>
      <c r="E26" s="1238"/>
      <c r="F26" s="1238"/>
      <c r="G26" s="883">
        <v>1</v>
      </c>
      <c r="H26" s="883"/>
      <c r="I26" s="1238"/>
      <c r="J26" s="1238"/>
      <c r="K26" s="891">
        <v>1</v>
      </c>
      <c r="L26" s="781" t="str">
        <f>mergeValue(A26) &amp;"."&amp; mergeValue(B26)&amp;"."&amp; mergeValue(C26)&amp;"."&amp; mergeValue(D26)&amp;"."&amp; mergeValue(E26)&amp;"."&amp; mergeValue(F26)&amp;"."&amp; mergeValue(G26)</f>
        <v>1.1.1.1.1.1.1</v>
      </c>
      <c r="M26" s="1069"/>
      <c r="N26" s="646"/>
      <c r="O26" s="763"/>
      <c r="P26" s="763"/>
      <c r="Q26" s="1094"/>
      <c r="R26" s="1233"/>
      <c r="S26" s="1234" t="s">
        <v>84</v>
      </c>
      <c r="T26" s="1233"/>
      <c r="U26" s="1234" t="s">
        <v>85</v>
      </c>
      <c r="V26" s="763"/>
      <c r="W26" s="1209" t="s">
        <v>655</v>
      </c>
      <c r="X26" s="808" t="str">
        <f>strCheckDate(O27:V27)</f>
        <v/>
      </c>
      <c r="Y26" s="829"/>
      <c r="Z26" s="829" t="str">
        <f t="shared" si="0"/>
        <v/>
      </c>
      <c r="AA26" s="829"/>
      <c r="AB26" s="829"/>
      <c r="AC26" s="829"/>
      <c r="AI26" s="808"/>
      <c r="AJ26" s="808"/>
    </row>
    <row r="27" spans="1:36" ht="11.25" hidden="1">
      <c r="A27" s="1238"/>
      <c r="B27" s="1238"/>
      <c r="C27" s="1238"/>
      <c r="D27" s="1238"/>
      <c r="E27" s="1238"/>
      <c r="F27" s="1238"/>
      <c r="G27" s="883"/>
      <c r="H27" s="883"/>
      <c r="I27" s="1238"/>
      <c r="J27" s="1238"/>
      <c r="K27" s="891"/>
      <c r="L27" s="800"/>
      <c r="M27" s="646"/>
      <c r="N27" s="646"/>
      <c r="O27" s="763"/>
      <c r="P27" s="763"/>
      <c r="Q27" s="769" t="str">
        <f>R26 &amp; "-" &amp; T26</f>
        <v>-</v>
      </c>
      <c r="R27" s="1233"/>
      <c r="S27" s="1234"/>
      <c r="T27" s="1233"/>
      <c r="U27" s="1234"/>
      <c r="V27" s="763"/>
      <c r="W27" s="1210"/>
      <c r="Y27" s="829"/>
      <c r="Z27" s="829" t="str">
        <f t="shared" si="0"/>
        <v/>
      </c>
      <c r="AA27" s="829"/>
      <c r="AB27" s="829"/>
      <c r="AC27" s="829"/>
      <c r="AI27" s="808"/>
      <c r="AJ27" s="808"/>
    </row>
    <row r="28" spans="1:36" ht="15" customHeight="1">
      <c r="A28" s="1238"/>
      <c r="B28" s="1238"/>
      <c r="C28" s="1238"/>
      <c r="D28" s="1238"/>
      <c r="E28" s="1238"/>
      <c r="F28" s="1238"/>
      <c r="G28" s="885"/>
      <c r="H28" s="883"/>
      <c r="I28" s="1238"/>
      <c r="J28" s="1238"/>
      <c r="K28" s="890"/>
      <c r="L28" s="688"/>
      <c r="M28" s="557" t="s">
        <v>25</v>
      </c>
      <c r="N28" s="765"/>
      <c r="O28" s="765"/>
      <c r="P28" s="765"/>
      <c r="Q28" s="765"/>
      <c r="R28" s="765"/>
      <c r="S28" s="765"/>
      <c r="T28" s="765"/>
      <c r="U28" s="765"/>
      <c r="V28" s="762"/>
      <c r="W28" s="1211"/>
      <c r="Y28" s="829"/>
      <c r="Z28" s="829" t="str">
        <f t="shared" si="0"/>
        <v>Добавить вид теплоносителя (параметры теплоносителя)</v>
      </c>
      <c r="AA28" s="829"/>
      <c r="AB28" s="829"/>
      <c r="AC28" s="829"/>
      <c r="AI28" s="808"/>
      <c r="AJ28" s="808"/>
    </row>
    <row r="29" spans="1:36" ht="15" customHeight="1">
      <c r="A29" s="1238"/>
      <c r="B29" s="1238"/>
      <c r="C29" s="1238"/>
      <c r="D29" s="1238"/>
      <c r="E29" s="1238"/>
      <c r="F29" s="885"/>
      <c r="G29" s="885"/>
      <c r="H29" s="883"/>
      <c r="I29" s="1238"/>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8"/>
      <c r="B30" s="1238"/>
      <c r="C30" s="1238"/>
      <c r="D30" s="1238"/>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8"/>
      <c r="B31" s="1238"/>
      <c r="C31" s="1238"/>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8"/>
      <c r="B32" s="1238"/>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8"/>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2" t="s">
        <v>632</v>
      </c>
      <c r="N36" s="1202"/>
      <c r="O36" s="1202"/>
      <c r="P36" s="1202"/>
      <c r="Q36" s="1202"/>
      <c r="R36" s="1202"/>
      <c r="S36" s="1202"/>
      <c r="T36" s="1202"/>
      <c r="U36" s="1202"/>
      <c r="V36" s="1202"/>
      <c r="W36" s="120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3" t="s">
        <v>491</v>
      </c>
      <c r="G2" s="1204"/>
      <c r="H2" s="1205"/>
      <c r="I2" s="640"/>
    </row>
    <row r="3" spans="1:20" ht="3" customHeight="1"/>
    <row r="4" spans="1:20" s="570" customFormat="1" ht="11.25">
      <c r="A4" s="590"/>
      <c r="B4" s="590"/>
      <c r="C4" s="590"/>
      <c r="D4" s="590"/>
      <c r="F4" s="1155" t="s">
        <v>454</v>
      </c>
      <c r="G4" s="1155"/>
      <c r="H4" s="1155"/>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29.12.2021</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5" t="s">
        <v>631</v>
      </c>
      <c r="M5" s="1235"/>
      <c r="N5" s="1235"/>
      <c r="O5" s="1235"/>
      <c r="P5" s="1235"/>
      <c r="Q5" s="1235"/>
      <c r="R5" s="1235"/>
      <c r="S5" s="1235"/>
      <c r="T5" s="1235"/>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12" t="str">
        <f>IF(datePr_ch="",IF(datePr="","",datePr),datePr_ch)</f>
        <v>20.12.2021</v>
      </c>
      <c r="P8" s="1212"/>
      <c r="Q8" s="1212"/>
      <c r="R8" s="1212"/>
      <c r="S8" s="1212"/>
      <c r="T8" s="1212"/>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12" t="str">
        <f>IF(numberPr_ch="",IF(numberPr="","",numberPr),numberPr_ch)</f>
        <v>80/17</v>
      </c>
      <c r="P9" s="1212"/>
      <c r="Q9" s="1212"/>
      <c r="R9" s="1212"/>
      <c r="S9" s="1212"/>
      <c r="T9" s="1212"/>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52"/>
      <c r="P12" s="1252"/>
      <c r="Q12" s="1252"/>
      <c r="R12" s="1252"/>
      <c r="S12" s="1252"/>
      <c r="T12" s="1252"/>
      <c r="U12" s="1252"/>
    </row>
    <row r="13" spans="1:33">
      <c r="J13" s="481"/>
      <c r="K13" s="481"/>
      <c r="L13" s="1155" t="s">
        <v>454</v>
      </c>
      <c r="M13" s="1155"/>
      <c r="N13" s="1155"/>
      <c r="O13" s="1155"/>
      <c r="P13" s="1155"/>
      <c r="Q13" s="1155"/>
      <c r="R13" s="1155"/>
      <c r="S13" s="1155"/>
      <c r="T13" s="1155"/>
      <c r="U13" s="1155"/>
      <c r="V13" s="1155"/>
      <c r="W13" s="1155" t="s">
        <v>455</v>
      </c>
    </row>
    <row r="14" spans="1:33" ht="14.25" customHeight="1">
      <c r="J14" s="481"/>
      <c r="K14" s="481"/>
      <c r="L14" s="1219" t="s">
        <v>92</v>
      </c>
      <c r="M14" s="1219" t="s">
        <v>639</v>
      </c>
      <c r="N14" s="474"/>
      <c r="O14" s="1220" t="s">
        <v>641</v>
      </c>
      <c r="P14" s="1221"/>
      <c r="Q14" s="1221"/>
      <c r="R14" s="1221"/>
      <c r="S14" s="1221"/>
      <c r="T14" s="1222"/>
      <c r="U14" s="1230" t="s">
        <v>341</v>
      </c>
      <c r="V14" s="1251" t="s">
        <v>275</v>
      </c>
      <c r="W14" s="1155"/>
    </row>
    <row r="15" spans="1:33" ht="14.25" customHeight="1">
      <c r="J15" s="481"/>
      <c r="K15" s="481"/>
      <c r="L15" s="1219"/>
      <c r="M15" s="1219"/>
      <c r="N15" s="473"/>
      <c r="O15" s="1225" t="s">
        <v>640</v>
      </c>
      <c r="P15" s="655"/>
      <c r="Q15" s="655"/>
      <c r="R15" s="1228" t="s">
        <v>654</v>
      </c>
      <c r="S15" s="1228"/>
      <c r="T15" s="1229"/>
      <c r="U15" s="1231"/>
      <c r="V15" s="1251"/>
      <c r="W15" s="1155"/>
    </row>
    <row r="16" spans="1:33" ht="30.75" customHeight="1">
      <c r="J16" s="481"/>
      <c r="K16" s="481"/>
      <c r="L16" s="1219"/>
      <c r="M16" s="1219"/>
      <c r="N16" s="472"/>
      <c r="O16" s="1226"/>
      <c r="P16" s="653"/>
      <c r="Q16" s="654"/>
      <c r="R16" s="536" t="s">
        <v>274</v>
      </c>
      <c r="S16" s="1214" t="s">
        <v>273</v>
      </c>
      <c r="T16" s="1215"/>
      <c r="U16" s="1232"/>
      <c r="V16" s="1251"/>
      <c r="W16" s="1155"/>
    </row>
    <row r="17" spans="1:33">
      <c r="J17" s="481"/>
      <c r="K17" s="489">
        <v>1</v>
      </c>
      <c r="L17" s="637" t="s">
        <v>93</v>
      </c>
      <c r="M17" s="637" t="s">
        <v>49</v>
      </c>
      <c r="N17" s="509" t="s">
        <v>49</v>
      </c>
      <c r="O17" s="638">
        <f ca="1">OFFSET(O17,0,-1)+1</f>
        <v>3</v>
      </c>
      <c r="P17" s="639">
        <f ca="1">OFFSET(P17,0,-1)</f>
        <v>3</v>
      </c>
      <c r="Q17" s="639">
        <f ca="1">OFFSET(Q17,0,-1)</f>
        <v>3</v>
      </c>
      <c r="R17" s="638">
        <f ca="1">OFFSET(R17,0,-1)+1</f>
        <v>4</v>
      </c>
      <c r="S17" s="1249">
        <f ca="1">OFFSET(S17,0,-1)+1</f>
        <v>5</v>
      </c>
      <c r="T17" s="1249"/>
      <c r="U17" s="638">
        <f ca="1">OFFSET(U17,0,-2)+1</f>
        <v>6</v>
      </c>
      <c r="V17" s="639">
        <f ca="1">OFFSET(V17,0,-1)</f>
        <v>6</v>
      </c>
      <c r="W17" s="638">
        <f ca="1">OFFSET(W17,0,-1)+1</f>
        <v>7</v>
      </c>
    </row>
    <row r="18" spans="1:33" ht="22.5">
      <c r="A18" s="1238">
        <v>1</v>
      </c>
      <c r="B18" s="901"/>
      <c r="C18" s="901"/>
      <c r="D18" s="901"/>
      <c r="E18" s="902"/>
      <c r="F18" s="903"/>
      <c r="G18" s="903"/>
      <c r="H18" s="903"/>
      <c r="I18" s="904"/>
      <c r="J18" s="899"/>
      <c r="K18" s="906"/>
      <c r="L18" s="593">
        <f>mergeValue(A18)</f>
        <v>1</v>
      </c>
      <c r="M18" s="641" t="s">
        <v>20</v>
      </c>
      <c r="N18" s="580"/>
      <c r="O18" s="1250"/>
      <c r="P18" s="1250"/>
      <c r="Q18" s="1250"/>
      <c r="R18" s="1250"/>
      <c r="S18" s="1250"/>
      <c r="T18" s="1250"/>
      <c r="U18" s="1250"/>
      <c r="V18" s="1250"/>
      <c r="W18" s="630" t="s">
        <v>476</v>
      </c>
    </row>
    <row r="19" spans="1:33" ht="22.5">
      <c r="A19" s="1238"/>
      <c r="B19" s="1238">
        <v>1</v>
      </c>
      <c r="C19" s="901"/>
      <c r="D19" s="901"/>
      <c r="E19" s="903"/>
      <c r="F19" s="903"/>
      <c r="G19" s="903"/>
      <c r="H19" s="903"/>
      <c r="I19" s="898"/>
      <c r="J19" s="897"/>
      <c r="K19" s="900"/>
      <c r="L19" s="593" t="str">
        <f>mergeValue(A19) &amp;"."&amp; mergeValue(B19)</f>
        <v>1.1</v>
      </c>
      <c r="M19" s="546" t="s">
        <v>16</v>
      </c>
      <c r="N19" s="580"/>
      <c r="O19" s="1250"/>
      <c r="P19" s="1250"/>
      <c r="Q19" s="1250"/>
      <c r="R19" s="1250"/>
      <c r="S19" s="1250"/>
      <c r="T19" s="1250"/>
      <c r="U19" s="1250"/>
      <c r="V19" s="1250"/>
      <c r="W19" s="630" t="s">
        <v>477</v>
      </c>
    </row>
    <row r="20" spans="1:33" ht="22.5">
      <c r="A20" s="1238"/>
      <c r="B20" s="1238"/>
      <c r="C20" s="1238">
        <v>1</v>
      </c>
      <c r="D20" s="901"/>
      <c r="E20" s="903"/>
      <c r="F20" s="903"/>
      <c r="G20" s="903"/>
      <c r="H20" s="903"/>
      <c r="I20" s="905"/>
      <c r="J20" s="897"/>
      <c r="K20" s="900"/>
      <c r="L20" s="593" t="str">
        <f>mergeValue(A20) &amp;"."&amp; mergeValue(B20)&amp;"."&amp; mergeValue(C20)</f>
        <v>1.1.1</v>
      </c>
      <c r="M20" s="547" t="s">
        <v>7</v>
      </c>
      <c r="N20" s="580"/>
      <c r="O20" s="1250"/>
      <c r="P20" s="1250"/>
      <c r="Q20" s="1250"/>
      <c r="R20" s="1250"/>
      <c r="S20" s="1250"/>
      <c r="T20" s="1250"/>
      <c r="U20" s="1250"/>
      <c r="V20" s="1250"/>
      <c r="W20" s="630" t="s">
        <v>633</v>
      </c>
    </row>
    <row r="21" spans="1:33" ht="22.5">
      <c r="A21" s="1238"/>
      <c r="B21" s="1238"/>
      <c r="C21" s="1238"/>
      <c r="D21" s="1238">
        <v>1</v>
      </c>
      <c r="E21" s="903"/>
      <c r="F21" s="903"/>
      <c r="G21" s="903"/>
      <c r="H21" s="903"/>
      <c r="I21" s="905"/>
      <c r="J21" s="897"/>
      <c r="K21" s="900"/>
      <c r="L21" s="593" t="str">
        <f>mergeValue(A21) &amp;"."&amp; mergeValue(B21)&amp;"."&amp; mergeValue(C21)&amp;"."&amp; mergeValue(D21)</f>
        <v>1.1.1.1</v>
      </c>
      <c r="M21" s="548" t="s">
        <v>22</v>
      </c>
      <c r="N21" s="580"/>
      <c r="O21" s="1250"/>
      <c r="P21" s="1250"/>
      <c r="Q21" s="1250"/>
      <c r="R21" s="1250"/>
      <c r="S21" s="1250"/>
      <c r="T21" s="1250"/>
      <c r="U21" s="1250"/>
      <c r="V21" s="1250"/>
      <c r="W21" s="630" t="s">
        <v>634</v>
      </c>
    </row>
    <row r="22" spans="1:33" ht="101.25">
      <c r="A22" s="1238"/>
      <c r="B22" s="1238"/>
      <c r="C22" s="1238"/>
      <c r="D22" s="1238"/>
      <c r="E22" s="1238">
        <v>1</v>
      </c>
      <c r="F22" s="903"/>
      <c r="G22" s="903"/>
      <c r="H22" s="901">
        <v>1</v>
      </c>
      <c r="I22" s="1238">
        <v>1</v>
      </c>
      <c r="J22" s="903"/>
      <c r="K22" s="908"/>
      <c r="L22" s="593" t="str">
        <f>mergeValue(A22) &amp;"."&amp; mergeValue(B22)&amp;"."&amp; mergeValue(C22)&amp;"."&amp; mergeValue(D22)&amp;"."&amp; mergeValue(E22)</f>
        <v>1.1.1.1.1</v>
      </c>
      <c r="M22" s="554" t="s">
        <v>9</v>
      </c>
      <c r="N22" s="581"/>
      <c r="O22" s="1240"/>
      <c r="P22" s="1240"/>
      <c r="Q22" s="1240"/>
      <c r="R22" s="1240"/>
      <c r="S22" s="1240"/>
      <c r="T22" s="1240"/>
      <c r="U22" s="1240"/>
      <c r="V22" s="1240"/>
      <c r="W22" s="630" t="s">
        <v>638</v>
      </c>
    </row>
    <row r="23" spans="1:33" ht="90">
      <c r="A23" s="1238"/>
      <c r="B23" s="1238"/>
      <c r="C23" s="1238"/>
      <c r="D23" s="1238"/>
      <c r="E23" s="1238"/>
      <c r="F23" s="1238">
        <v>1</v>
      </c>
      <c r="G23" s="901"/>
      <c r="H23" s="901"/>
      <c r="I23" s="1238"/>
      <c r="J23" s="1238">
        <v>1</v>
      </c>
      <c r="K23" s="909"/>
      <c r="L23" s="593" t="str">
        <f>mergeValue(A23) &amp;"."&amp; mergeValue(B23)&amp;"."&amp; mergeValue(C23)&amp;"."&amp; mergeValue(D23)&amp;"."&amp; mergeValue(E23)&amp;"."&amp; mergeValue(F23)</f>
        <v>1.1.1.1.1.1</v>
      </c>
      <c r="M23" s="555" t="s">
        <v>10</v>
      </c>
      <c r="N23" s="581"/>
      <c r="O23" s="1241"/>
      <c r="P23" s="1242"/>
      <c r="Q23" s="1242"/>
      <c r="R23" s="1242"/>
      <c r="S23" s="1242"/>
      <c r="T23" s="1242"/>
      <c r="U23" s="1242"/>
      <c r="V23" s="1243"/>
      <c r="W23" s="630" t="s">
        <v>636</v>
      </c>
      <c r="Y23" s="504" t="str">
        <f>strCheckUnique(Z23:Z26)</f>
        <v/>
      </c>
      <c r="AA23" s="504" t="str">
        <f>IF(O23="","",O23 &amp; ":_")</f>
        <v/>
      </c>
    </row>
    <row r="24" spans="1:33" ht="189" customHeight="1">
      <c r="A24" s="1238"/>
      <c r="B24" s="1238"/>
      <c r="C24" s="1238"/>
      <c r="D24" s="1238"/>
      <c r="E24" s="1238"/>
      <c r="F24" s="1238"/>
      <c r="G24" s="901">
        <v>1</v>
      </c>
      <c r="H24" s="901"/>
      <c r="I24" s="1238"/>
      <c r="J24" s="1238"/>
      <c r="K24" s="909">
        <v>1</v>
      </c>
      <c r="L24" s="593" t="str">
        <f>mergeValue(A24) &amp;"."&amp; mergeValue(B24)&amp;"."&amp; mergeValue(C24)&amp;"."&amp; mergeValue(D24)&amp;"."&amp; mergeValue(E24)&amp;"."&amp; mergeValue(F24)&amp;"."&amp; mergeValue(G24)</f>
        <v>1.1.1.1.1.1.1</v>
      </c>
      <c r="M24" s="1069"/>
      <c r="N24" s="586"/>
      <c r="O24" s="1078"/>
      <c r="P24" s="562"/>
      <c r="Q24" s="562"/>
      <c r="R24" s="1248"/>
      <c r="S24" s="1234" t="s">
        <v>84</v>
      </c>
      <c r="T24" s="1248"/>
      <c r="U24" s="1234" t="s">
        <v>85</v>
      </c>
      <c r="V24" s="578"/>
      <c r="W24" s="1209" t="s">
        <v>656</v>
      </c>
      <c r="X24" s="500" t="str">
        <f>strCheckDate(O25:V25)</f>
        <v/>
      </c>
      <c r="Y24" s="504"/>
      <c r="Z24" s="504" t="str">
        <f>IF(M24="","",M24 )</f>
        <v/>
      </c>
      <c r="AA24" s="504"/>
      <c r="AB24" s="504"/>
      <c r="AC24" s="504"/>
    </row>
    <row r="25" spans="1:33" ht="11.25" hidden="1">
      <c r="A25" s="1238"/>
      <c r="B25" s="1238"/>
      <c r="C25" s="1238"/>
      <c r="D25" s="1238"/>
      <c r="E25" s="1238"/>
      <c r="F25" s="1238"/>
      <c r="G25" s="901"/>
      <c r="H25" s="901"/>
      <c r="I25" s="1238"/>
      <c r="J25" s="1238"/>
      <c r="K25" s="909"/>
      <c r="L25" s="600"/>
      <c r="M25" s="646"/>
      <c r="N25" s="586"/>
      <c r="O25" s="584"/>
      <c r="P25" s="562"/>
      <c r="Q25" s="584" t="str">
        <f>R24 &amp; "-" &amp; T24</f>
        <v>-</v>
      </c>
      <c r="R25" s="1233"/>
      <c r="S25" s="1234"/>
      <c r="T25" s="1233"/>
      <c r="U25" s="1234"/>
      <c r="V25" s="578"/>
      <c r="W25" s="1210"/>
    </row>
    <row r="26" spans="1:33" s="475" customFormat="1" ht="15" customHeight="1">
      <c r="A26" s="1238"/>
      <c r="B26" s="1238"/>
      <c r="C26" s="1238"/>
      <c r="D26" s="1238"/>
      <c r="E26" s="1238"/>
      <c r="F26" s="1238"/>
      <c r="G26" s="903"/>
      <c r="H26" s="901"/>
      <c r="I26" s="1238"/>
      <c r="J26" s="1238"/>
      <c r="K26" s="908"/>
      <c r="L26" s="538"/>
      <c r="M26" s="557" t="s">
        <v>25</v>
      </c>
      <c r="N26" s="551"/>
      <c r="O26" s="545"/>
      <c r="P26" s="545"/>
      <c r="Q26" s="545"/>
      <c r="R26" s="573"/>
      <c r="S26" s="564"/>
      <c r="T26" s="563"/>
      <c r="U26" s="551"/>
      <c r="V26" s="560"/>
      <c r="W26" s="1211"/>
      <c r="X26" s="501"/>
      <c r="Y26" s="501"/>
      <c r="Z26" s="501"/>
      <c r="AA26" s="501"/>
      <c r="AB26" s="501"/>
      <c r="AC26" s="501"/>
      <c r="AD26" s="501"/>
      <c r="AE26" s="501"/>
      <c r="AF26" s="501"/>
      <c r="AG26" s="501"/>
    </row>
    <row r="27" spans="1:33" s="475" customFormat="1" ht="15" customHeight="1">
      <c r="A27" s="1238"/>
      <c r="B27" s="1238"/>
      <c r="C27" s="1238"/>
      <c r="D27" s="1238"/>
      <c r="E27" s="1238"/>
      <c r="F27" s="903"/>
      <c r="G27" s="903"/>
      <c r="H27" s="901"/>
      <c r="I27" s="1238"/>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8"/>
      <c r="B28" s="1238"/>
      <c r="C28" s="1238"/>
      <c r="D28" s="1238"/>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8"/>
      <c r="B29" s="1238"/>
      <c r="C29" s="1238"/>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8"/>
      <c r="B30" s="1238"/>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8"/>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3" t="s">
        <v>491</v>
      </c>
      <c r="G2" s="1204"/>
      <c r="H2" s="1205"/>
      <c r="I2" s="640"/>
    </row>
    <row r="3" spans="1:20" ht="3" customHeight="1"/>
    <row r="4" spans="1:20" s="570" customFormat="1" ht="11.25">
      <c r="A4" s="590"/>
      <c r="B4" s="590"/>
      <c r="C4" s="590"/>
      <c r="D4" s="590"/>
      <c r="F4" s="1155" t="s">
        <v>454</v>
      </c>
      <c r="G4" s="1155"/>
      <c r="H4" s="1155"/>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29.12.2021</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t="str">
        <f>IF('Перечень тарифов'!R21="","наименование отсутствует","" &amp; 'Перечень тарифов'!R21 &amp; "")</f>
        <v>Зона теплоснабжения №01 Челябинского городского округа</v>
      </c>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t="str">
        <f>IF('Перечень тарифов'!F21="","наименование отсутствует","" &amp; 'Перечень тарифов'!F21 &amp; "")</f>
        <v>Сбыт. Теплоноситель</v>
      </c>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t="str">
        <f>IF(Территории!H13="","","" &amp; Территории!H13 &amp; "")</f>
        <v>Город Челябинск</v>
      </c>
      <c r="I12" s="581" t="s">
        <v>500</v>
      </c>
      <c r="J12" s="615"/>
      <c r="K12" s="590"/>
      <c r="L12" s="590"/>
      <c r="M12" s="590"/>
      <c r="N12" s="590"/>
      <c r="O12" s="590"/>
      <c r="P12" s="590"/>
      <c r="Q12" s="590"/>
      <c r="R12" s="590"/>
      <c r="S12" s="590"/>
      <c r="T12" s="590"/>
    </row>
    <row r="13" spans="1:20" s="570" customFormat="1" ht="56.25">
      <c r="A13" s="1207"/>
      <c r="B13" s="1207"/>
      <c r="C13" s="1207"/>
      <c r="D13" s="623">
        <v>1</v>
      </c>
      <c r="F13" s="616" t="str">
        <f>"4."&amp;mergeValue(A13) &amp;"."&amp;mergeValue(B13)&amp;"."&amp;mergeValue(C13)&amp;"."&amp;mergeValue(D13)</f>
        <v>4.1.1.1.1</v>
      </c>
      <c r="G13" s="633" t="s">
        <v>498</v>
      </c>
      <c r="H13" s="604" t="str">
        <f>IF(Территории!R14="","","" &amp; Территории!R14 &amp; "")</f>
        <v>Город Челябинск (75701000)</v>
      </c>
      <c r="I13" s="1105" t="s">
        <v>591</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2" t="s">
        <v>593</v>
      </c>
      <c r="H15" s="1202"/>
      <c r="I15" s="594"/>
      <c r="J15" s="614"/>
      <c r="K15" s="614"/>
      <c r="L15" s="614"/>
      <c r="M15" s="614"/>
      <c r="N15" s="614"/>
      <c r="O15" s="614"/>
      <c r="P15" s="614"/>
      <c r="Q15" s="614"/>
      <c r="R15" s="614"/>
      <c r="S15" s="614"/>
      <c r="T15" s="614"/>
    </row>
  </sheetData>
  <sheetProtection algorithmName="SHA-512" hashValue="894jMX4Q6ozkf+sC0hXLXOXwgnFc56ilU4aSHIkJFt1xMR+R+oNaQ1SOfG54Vw1C7dpcayDPMxGREcPmwQlj+A==" saltValue="mzEtMZHPl+R97x31R3rKp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CU30"/>
  <sheetViews>
    <sheetView showGridLines="0" topLeftCell="BO4" zoomScale="80" zoomScaleNormal="80" workbookViewId="0">
      <selection activeCell="BS24" sqref="BS24"/>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customWidth="1"/>
    <col min="22" max="22" width="23.7109375" style="1061" customWidth="1"/>
    <col min="23" max="24" width="1.7109375" style="1061" hidden="1" customWidth="1"/>
    <col min="25" max="25" width="11.7109375" style="1061" customWidth="1"/>
    <col min="26" max="26" width="3.7109375" style="1061" customWidth="1"/>
    <col min="27" max="27" width="11.7109375" style="1061" customWidth="1"/>
    <col min="28" max="28" width="8.5703125" style="1061" customWidth="1"/>
    <col min="29" max="29" width="23.7109375" style="1061" customWidth="1"/>
    <col min="30" max="31" width="1.7109375" style="1061" hidden="1" customWidth="1"/>
    <col min="32" max="32" width="11.7109375" style="1061" customWidth="1"/>
    <col min="33" max="33" width="3.7109375" style="1061" customWidth="1"/>
    <col min="34" max="34" width="11.7109375" style="1061" customWidth="1"/>
    <col min="35" max="35" width="8.5703125" style="1061" customWidth="1"/>
    <col min="36" max="36" width="23.7109375" style="1061" customWidth="1"/>
    <col min="37" max="38" width="1.7109375" style="1061" hidden="1" customWidth="1"/>
    <col min="39" max="39" width="11.7109375" style="1061" customWidth="1"/>
    <col min="40" max="40" width="3.7109375" style="1061" customWidth="1"/>
    <col min="41" max="41" width="11.7109375" style="1061" customWidth="1"/>
    <col min="42" max="42" width="8.5703125" style="1061" customWidth="1"/>
    <col min="43" max="43" width="23.7109375" style="1061" customWidth="1"/>
    <col min="44" max="45" width="1.7109375" style="1061" hidden="1" customWidth="1"/>
    <col min="46" max="46" width="11.7109375" style="1061" customWidth="1"/>
    <col min="47" max="47" width="3.7109375" style="1061" customWidth="1"/>
    <col min="48" max="48" width="11.7109375" style="1061" customWidth="1"/>
    <col min="49" max="49" width="8.5703125" style="1061" customWidth="1"/>
    <col min="50" max="50" width="23.7109375" style="1061" customWidth="1"/>
    <col min="51" max="52" width="1.7109375" style="1061" hidden="1" customWidth="1"/>
    <col min="53" max="53" width="11.7109375" style="1061" customWidth="1"/>
    <col min="54" max="54" width="3.7109375" style="1061" customWidth="1"/>
    <col min="55" max="55" width="11.7109375" style="1061" customWidth="1"/>
    <col min="56" max="56" width="8.5703125" style="1061" customWidth="1"/>
    <col min="57" max="57" width="23.7109375" style="1061" customWidth="1"/>
    <col min="58" max="59" width="1.7109375" style="1061" hidden="1" customWidth="1"/>
    <col min="60" max="60" width="11.7109375" style="1061" customWidth="1"/>
    <col min="61" max="61" width="3.7109375" style="1061" customWidth="1"/>
    <col min="62" max="62" width="11.7109375" style="1061" customWidth="1"/>
    <col min="63" max="63" width="8.5703125" style="1061" customWidth="1"/>
    <col min="64" max="64" width="23.7109375" style="1061" customWidth="1"/>
    <col min="65" max="66" width="1.7109375" style="1061" hidden="1" customWidth="1"/>
    <col min="67" max="67" width="11.7109375" style="1061" customWidth="1"/>
    <col min="68" max="68" width="3.7109375" style="1061" customWidth="1"/>
    <col min="69" max="69" width="11.7109375" style="1061" customWidth="1"/>
    <col min="70" max="70" width="8.5703125" style="1061" customWidth="1"/>
    <col min="71" max="71" width="23.7109375" style="1061" customWidth="1"/>
    <col min="72" max="73" width="1.7109375" style="1061" hidden="1" customWidth="1"/>
    <col min="74" max="74" width="11.7109375" style="1061" customWidth="1"/>
    <col min="75" max="75" width="3.7109375" style="1061" customWidth="1"/>
    <col min="76" max="76" width="11.7109375" style="1061" customWidth="1"/>
    <col min="77" max="77" width="8.5703125" style="1061" customWidth="1"/>
    <col min="78" max="78" width="23.7109375" style="1061" customWidth="1"/>
    <col min="79" max="80" width="1.7109375" style="1061" hidden="1" customWidth="1"/>
    <col min="81" max="81" width="11.7109375" style="1061" customWidth="1"/>
    <col min="82" max="82" width="3.7109375" style="1061" customWidth="1"/>
    <col min="83" max="83" width="11.7109375" style="1061" customWidth="1"/>
    <col min="84" max="84" width="8.5703125" style="1061" hidden="1" customWidth="1"/>
    <col min="85" max="85" width="4.7109375" style="523" customWidth="1"/>
    <col min="86" max="86" width="115.7109375" style="523" customWidth="1"/>
    <col min="87" max="98" width="10.5703125" style="585"/>
    <col min="99" max="319" width="10.5703125" style="523"/>
    <col min="320" max="327" width="0" style="523" hidden="1" customWidth="1"/>
    <col min="328" max="330" width="3.7109375" style="523" customWidth="1"/>
    <col min="331" max="331" width="12.7109375" style="523" customWidth="1"/>
    <col min="332" max="332" width="47.42578125" style="523" customWidth="1"/>
    <col min="333" max="336" width="0" style="523" hidden="1" customWidth="1"/>
    <col min="337" max="337" width="11.7109375" style="523" customWidth="1"/>
    <col min="338" max="338" width="6.42578125" style="523" bestFit="1" customWidth="1"/>
    <col min="339" max="339" width="11.7109375" style="523" customWidth="1"/>
    <col min="340" max="340" width="0" style="523" hidden="1" customWidth="1"/>
    <col min="341" max="341" width="3.7109375" style="523" customWidth="1"/>
    <col min="342" max="342" width="11.140625" style="523" bestFit="1" customWidth="1"/>
    <col min="343" max="575" width="10.5703125" style="523"/>
    <col min="576" max="583" width="0" style="523" hidden="1" customWidth="1"/>
    <col min="584" max="586" width="3.7109375" style="523" customWidth="1"/>
    <col min="587" max="587" width="12.7109375" style="523" customWidth="1"/>
    <col min="588" max="588" width="47.42578125" style="523" customWidth="1"/>
    <col min="589" max="592" width="0" style="523" hidden="1" customWidth="1"/>
    <col min="593" max="593" width="11.7109375" style="523" customWidth="1"/>
    <col min="594" max="594" width="6.42578125" style="523" bestFit="1" customWidth="1"/>
    <col min="595" max="595" width="11.7109375" style="523" customWidth="1"/>
    <col min="596" max="596" width="0" style="523" hidden="1" customWidth="1"/>
    <col min="597" max="597" width="3.7109375" style="523" customWidth="1"/>
    <col min="598" max="598" width="11.140625" style="523" bestFit="1" customWidth="1"/>
    <col min="599" max="831" width="10.5703125" style="523"/>
    <col min="832" max="839" width="0" style="523" hidden="1" customWidth="1"/>
    <col min="840" max="842" width="3.7109375" style="523" customWidth="1"/>
    <col min="843" max="843" width="12.7109375" style="523" customWidth="1"/>
    <col min="844" max="844" width="47.42578125" style="523" customWidth="1"/>
    <col min="845" max="848" width="0" style="523" hidden="1" customWidth="1"/>
    <col min="849" max="849" width="11.7109375" style="523" customWidth="1"/>
    <col min="850" max="850" width="6.42578125" style="523" bestFit="1" customWidth="1"/>
    <col min="851" max="851" width="11.7109375" style="523" customWidth="1"/>
    <col min="852" max="852" width="0" style="523" hidden="1" customWidth="1"/>
    <col min="853" max="853" width="3.7109375" style="523" customWidth="1"/>
    <col min="854" max="854" width="11.140625" style="523" bestFit="1" customWidth="1"/>
    <col min="855" max="1087" width="10.5703125" style="523"/>
    <col min="1088" max="1095" width="0" style="523" hidden="1" customWidth="1"/>
    <col min="1096" max="1098" width="3.7109375" style="523" customWidth="1"/>
    <col min="1099" max="1099" width="12.7109375" style="523" customWidth="1"/>
    <col min="1100" max="1100" width="47.42578125" style="523" customWidth="1"/>
    <col min="1101" max="1104" width="0" style="523" hidden="1" customWidth="1"/>
    <col min="1105" max="1105" width="11.7109375" style="523" customWidth="1"/>
    <col min="1106" max="1106" width="6.42578125" style="523" bestFit="1" customWidth="1"/>
    <col min="1107" max="1107" width="11.7109375" style="523" customWidth="1"/>
    <col min="1108" max="1108" width="0" style="523" hidden="1" customWidth="1"/>
    <col min="1109" max="1109" width="3.7109375" style="523" customWidth="1"/>
    <col min="1110" max="1110" width="11.140625" style="523" bestFit="1" customWidth="1"/>
    <col min="1111" max="1343" width="10.5703125" style="523"/>
    <col min="1344" max="1351" width="0" style="523" hidden="1" customWidth="1"/>
    <col min="1352" max="1354" width="3.7109375" style="523" customWidth="1"/>
    <col min="1355" max="1355" width="12.7109375" style="523" customWidth="1"/>
    <col min="1356" max="1356" width="47.42578125" style="523" customWidth="1"/>
    <col min="1357" max="1360" width="0" style="523" hidden="1" customWidth="1"/>
    <col min="1361" max="1361" width="11.7109375" style="523" customWidth="1"/>
    <col min="1362" max="1362" width="6.42578125" style="523" bestFit="1" customWidth="1"/>
    <col min="1363" max="1363" width="11.7109375" style="523" customWidth="1"/>
    <col min="1364" max="1364" width="0" style="523" hidden="1" customWidth="1"/>
    <col min="1365" max="1365" width="3.7109375" style="523" customWidth="1"/>
    <col min="1366" max="1366" width="11.140625" style="523" bestFit="1" customWidth="1"/>
    <col min="1367" max="1599" width="10.5703125" style="523"/>
    <col min="1600" max="1607" width="0" style="523" hidden="1" customWidth="1"/>
    <col min="1608" max="1610" width="3.7109375" style="523" customWidth="1"/>
    <col min="1611" max="1611" width="12.7109375" style="523" customWidth="1"/>
    <col min="1612" max="1612" width="47.42578125" style="523" customWidth="1"/>
    <col min="1613" max="1616" width="0" style="523" hidden="1" customWidth="1"/>
    <col min="1617" max="1617" width="11.7109375" style="523" customWidth="1"/>
    <col min="1618" max="1618" width="6.42578125" style="523" bestFit="1" customWidth="1"/>
    <col min="1619" max="1619" width="11.7109375" style="523" customWidth="1"/>
    <col min="1620" max="1620" width="0" style="523" hidden="1" customWidth="1"/>
    <col min="1621" max="1621" width="3.7109375" style="523" customWidth="1"/>
    <col min="1622" max="1622" width="11.140625" style="523" bestFit="1" customWidth="1"/>
    <col min="1623" max="1855" width="10.5703125" style="523"/>
    <col min="1856" max="1863" width="0" style="523" hidden="1" customWidth="1"/>
    <col min="1864" max="1866" width="3.7109375" style="523" customWidth="1"/>
    <col min="1867" max="1867" width="12.7109375" style="523" customWidth="1"/>
    <col min="1868" max="1868" width="47.42578125" style="523" customWidth="1"/>
    <col min="1869" max="1872" width="0" style="523" hidden="1" customWidth="1"/>
    <col min="1873" max="1873" width="11.7109375" style="523" customWidth="1"/>
    <col min="1874" max="1874" width="6.42578125" style="523" bestFit="1" customWidth="1"/>
    <col min="1875" max="1875" width="11.7109375" style="523" customWidth="1"/>
    <col min="1876" max="1876" width="0" style="523" hidden="1" customWidth="1"/>
    <col min="1877" max="1877" width="3.7109375" style="523" customWidth="1"/>
    <col min="1878" max="1878" width="11.140625" style="523" bestFit="1" customWidth="1"/>
    <col min="1879" max="2111" width="10.5703125" style="523"/>
    <col min="2112" max="2119" width="0" style="523" hidden="1" customWidth="1"/>
    <col min="2120" max="2122" width="3.7109375" style="523" customWidth="1"/>
    <col min="2123" max="2123" width="12.7109375" style="523" customWidth="1"/>
    <col min="2124" max="2124" width="47.42578125" style="523" customWidth="1"/>
    <col min="2125" max="2128" width="0" style="523" hidden="1" customWidth="1"/>
    <col min="2129" max="2129" width="11.7109375" style="523" customWidth="1"/>
    <col min="2130" max="2130" width="6.42578125" style="523" bestFit="1" customWidth="1"/>
    <col min="2131" max="2131" width="11.7109375" style="523" customWidth="1"/>
    <col min="2132" max="2132" width="0" style="523" hidden="1" customWidth="1"/>
    <col min="2133" max="2133" width="3.7109375" style="523" customWidth="1"/>
    <col min="2134" max="2134" width="11.140625" style="523" bestFit="1" customWidth="1"/>
    <col min="2135" max="2367" width="10.5703125" style="523"/>
    <col min="2368" max="2375" width="0" style="523" hidden="1" customWidth="1"/>
    <col min="2376" max="2378" width="3.7109375" style="523" customWidth="1"/>
    <col min="2379" max="2379" width="12.7109375" style="523" customWidth="1"/>
    <col min="2380" max="2380" width="47.42578125" style="523" customWidth="1"/>
    <col min="2381" max="2384" width="0" style="523" hidden="1" customWidth="1"/>
    <col min="2385" max="2385" width="11.7109375" style="523" customWidth="1"/>
    <col min="2386" max="2386" width="6.42578125" style="523" bestFit="1" customWidth="1"/>
    <col min="2387" max="2387" width="11.7109375" style="523" customWidth="1"/>
    <col min="2388" max="2388" width="0" style="523" hidden="1" customWidth="1"/>
    <col min="2389" max="2389" width="3.7109375" style="523" customWidth="1"/>
    <col min="2390" max="2390" width="11.140625" style="523" bestFit="1" customWidth="1"/>
    <col min="2391" max="2623" width="10.5703125" style="523"/>
    <col min="2624" max="2631" width="0" style="523" hidden="1" customWidth="1"/>
    <col min="2632" max="2634" width="3.7109375" style="523" customWidth="1"/>
    <col min="2635" max="2635" width="12.7109375" style="523" customWidth="1"/>
    <col min="2636" max="2636" width="47.42578125" style="523" customWidth="1"/>
    <col min="2637" max="2640" width="0" style="523" hidden="1" customWidth="1"/>
    <col min="2641" max="2641" width="11.7109375" style="523" customWidth="1"/>
    <col min="2642" max="2642" width="6.42578125" style="523" bestFit="1" customWidth="1"/>
    <col min="2643" max="2643" width="11.7109375" style="523" customWidth="1"/>
    <col min="2644" max="2644" width="0" style="523" hidden="1" customWidth="1"/>
    <col min="2645" max="2645" width="3.7109375" style="523" customWidth="1"/>
    <col min="2646" max="2646" width="11.140625" style="523" bestFit="1" customWidth="1"/>
    <col min="2647" max="2879" width="10.5703125" style="523"/>
    <col min="2880" max="2887" width="0" style="523" hidden="1" customWidth="1"/>
    <col min="2888" max="2890" width="3.7109375" style="523" customWidth="1"/>
    <col min="2891" max="2891" width="12.7109375" style="523" customWidth="1"/>
    <col min="2892" max="2892" width="47.42578125" style="523" customWidth="1"/>
    <col min="2893" max="2896" width="0" style="523" hidden="1" customWidth="1"/>
    <col min="2897" max="2897" width="11.7109375" style="523" customWidth="1"/>
    <col min="2898" max="2898" width="6.42578125" style="523" bestFit="1" customWidth="1"/>
    <col min="2899" max="2899" width="11.7109375" style="523" customWidth="1"/>
    <col min="2900" max="2900" width="0" style="523" hidden="1" customWidth="1"/>
    <col min="2901" max="2901" width="3.7109375" style="523" customWidth="1"/>
    <col min="2902" max="2902" width="11.140625" style="523" bestFit="1" customWidth="1"/>
    <col min="2903" max="3135" width="10.5703125" style="523"/>
    <col min="3136" max="3143" width="0" style="523" hidden="1" customWidth="1"/>
    <col min="3144" max="3146" width="3.7109375" style="523" customWidth="1"/>
    <col min="3147" max="3147" width="12.7109375" style="523" customWidth="1"/>
    <col min="3148" max="3148" width="47.42578125" style="523" customWidth="1"/>
    <col min="3149" max="3152" width="0" style="523" hidden="1" customWidth="1"/>
    <col min="3153" max="3153" width="11.7109375" style="523" customWidth="1"/>
    <col min="3154" max="3154" width="6.42578125" style="523" bestFit="1" customWidth="1"/>
    <col min="3155" max="3155" width="11.7109375" style="523" customWidth="1"/>
    <col min="3156" max="3156" width="0" style="523" hidden="1" customWidth="1"/>
    <col min="3157" max="3157" width="3.7109375" style="523" customWidth="1"/>
    <col min="3158" max="3158" width="11.140625" style="523" bestFit="1" customWidth="1"/>
    <col min="3159" max="3391" width="10.5703125" style="523"/>
    <col min="3392" max="3399" width="0" style="523" hidden="1" customWidth="1"/>
    <col min="3400" max="3402" width="3.7109375" style="523" customWidth="1"/>
    <col min="3403" max="3403" width="12.7109375" style="523" customWidth="1"/>
    <col min="3404" max="3404" width="47.42578125" style="523" customWidth="1"/>
    <col min="3405" max="3408" width="0" style="523" hidden="1" customWidth="1"/>
    <col min="3409" max="3409" width="11.7109375" style="523" customWidth="1"/>
    <col min="3410" max="3410" width="6.42578125" style="523" bestFit="1" customWidth="1"/>
    <col min="3411" max="3411" width="11.7109375" style="523" customWidth="1"/>
    <col min="3412" max="3412" width="0" style="523" hidden="1" customWidth="1"/>
    <col min="3413" max="3413" width="3.7109375" style="523" customWidth="1"/>
    <col min="3414" max="3414" width="11.140625" style="523" bestFit="1" customWidth="1"/>
    <col min="3415" max="3647" width="10.5703125" style="523"/>
    <col min="3648" max="3655" width="0" style="523" hidden="1" customWidth="1"/>
    <col min="3656" max="3658" width="3.7109375" style="523" customWidth="1"/>
    <col min="3659" max="3659" width="12.7109375" style="523" customWidth="1"/>
    <col min="3660" max="3660" width="47.42578125" style="523" customWidth="1"/>
    <col min="3661" max="3664" width="0" style="523" hidden="1" customWidth="1"/>
    <col min="3665" max="3665" width="11.7109375" style="523" customWidth="1"/>
    <col min="3666" max="3666" width="6.42578125" style="523" bestFit="1" customWidth="1"/>
    <col min="3667" max="3667" width="11.7109375" style="523" customWidth="1"/>
    <col min="3668" max="3668" width="0" style="523" hidden="1" customWidth="1"/>
    <col min="3669" max="3669" width="3.7109375" style="523" customWidth="1"/>
    <col min="3670" max="3670" width="11.140625" style="523" bestFit="1" customWidth="1"/>
    <col min="3671" max="3903" width="10.5703125" style="523"/>
    <col min="3904" max="3911" width="0" style="523" hidden="1" customWidth="1"/>
    <col min="3912" max="3914" width="3.7109375" style="523" customWidth="1"/>
    <col min="3915" max="3915" width="12.7109375" style="523" customWidth="1"/>
    <col min="3916" max="3916" width="47.42578125" style="523" customWidth="1"/>
    <col min="3917" max="3920" width="0" style="523" hidden="1" customWidth="1"/>
    <col min="3921" max="3921" width="11.7109375" style="523" customWidth="1"/>
    <col min="3922" max="3922" width="6.42578125" style="523" bestFit="1" customWidth="1"/>
    <col min="3923" max="3923" width="11.7109375" style="523" customWidth="1"/>
    <col min="3924" max="3924" width="0" style="523" hidden="1" customWidth="1"/>
    <col min="3925" max="3925" width="3.7109375" style="523" customWidth="1"/>
    <col min="3926" max="3926" width="11.140625" style="523" bestFit="1" customWidth="1"/>
    <col min="3927" max="4159" width="10.5703125" style="523"/>
    <col min="4160" max="4167" width="0" style="523" hidden="1" customWidth="1"/>
    <col min="4168" max="4170" width="3.7109375" style="523" customWidth="1"/>
    <col min="4171" max="4171" width="12.7109375" style="523" customWidth="1"/>
    <col min="4172" max="4172" width="47.42578125" style="523" customWidth="1"/>
    <col min="4173" max="4176" width="0" style="523" hidden="1" customWidth="1"/>
    <col min="4177" max="4177" width="11.7109375" style="523" customWidth="1"/>
    <col min="4178" max="4178" width="6.42578125" style="523" bestFit="1" customWidth="1"/>
    <col min="4179" max="4179" width="11.7109375" style="523" customWidth="1"/>
    <col min="4180" max="4180" width="0" style="523" hidden="1" customWidth="1"/>
    <col min="4181" max="4181" width="3.7109375" style="523" customWidth="1"/>
    <col min="4182" max="4182" width="11.140625" style="523" bestFit="1" customWidth="1"/>
    <col min="4183" max="4415" width="10.5703125" style="523"/>
    <col min="4416" max="4423" width="0" style="523" hidden="1" customWidth="1"/>
    <col min="4424" max="4426" width="3.7109375" style="523" customWidth="1"/>
    <col min="4427" max="4427" width="12.7109375" style="523" customWidth="1"/>
    <col min="4428" max="4428" width="47.42578125" style="523" customWidth="1"/>
    <col min="4429" max="4432" width="0" style="523" hidden="1" customWidth="1"/>
    <col min="4433" max="4433" width="11.7109375" style="523" customWidth="1"/>
    <col min="4434" max="4434" width="6.42578125" style="523" bestFit="1" customWidth="1"/>
    <col min="4435" max="4435" width="11.7109375" style="523" customWidth="1"/>
    <col min="4436" max="4436" width="0" style="523" hidden="1" customWidth="1"/>
    <col min="4437" max="4437" width="3.7109375" style="523" customWidth="1"/>
    <col min="4438" max="4438" width="11.140625" style="523" bestFit="1" customWidth="1"/>
    <col min="4439" max="4671" width="10.5703125" style="523"/>
    <col min="4672" max="4679" width="0" style="523" hidden="1" customWidth="1"/>
    <col min="4680" max="4682" width="3.7109375" style="523" customWidth="1"/>
    <col min="4683" max="4683" width="12.7109375" style="523" customWidth="1"/>
    <col min="4684" max="4684" width="47.42578125" style="523" customWidth="1"/>
    <col min="4685" max="4688" width="0" style="523" hidden="1" customWidth="1"/>
    <col min="4689" max="4689" width="11.7109375" style="523" customWidth="1"/>
    <col min="4690" max="4690" width="6.42578125" style="523" bestFit="1" customWidth="1"/>
    <col min="4691" max="4691" width="11.7109375" style="523" customWidth="1"/>
    <col min="4692" max="4692" width="0" style="523" hidden="1" customWidth="1"/>
    <col min="4693" max="4693" width="3.7109375" style="523" customWidth="1"/>
    <col min="4694" max="4694" width="11.140625" style="523" bestFit="1" customWidth="1"/>
    <col min="4695" max="4927" width="10.5703125" style="523"/>
    <col min="4928" max="4935" width="0" style="523" hidden="1" customWidth="1"/>
    <col min="4936" max="4938" width="3.7109375" style="523" customWidth="1"/>
    <col min="4939" max="4939" width="12.7109375" style="523" customWidth="1"/>
    <col min="4940" max="4940" width="47.42578125" style="523" customWidth="1"/>
    <col min="4941" max="4944" width="0" style="523" hidden="1" customWidth="1"/>
    <col min="4945" max="4945" width="11.7109375" style="523" customWidth="1"/>
    <col min="4946" max="4946" width="6.42578125" style="523" bestFit="1" customWidth="1"/>
    <col min="4947" max="4947" width="11.7109375" style="523" customWidth="1"/>
    <col min="4948" max="4948" width="0" style="523" hidden="1" customWidth="1"/>
    <col min="4949" max="4949" width="3.7109375" style="523" customWidth="1"/>
    <col min="4950" max="4950" width="11.140625" style="523" bestFit="1" customWidth="1"/>
    <col min="4951" max="5183" width="10.5703125" style="523"/>
    <col min="5184" max="5191" width="0" style="523" hidden="1" customWidth="1"/>
    <col min="5192" max="5194" width="3.7109375" style="523" customWidth="1"/>
    <col min="5195" max="5195" width="12.7109375" style="523" customWidth="1"/>
    <col min="5196" max="5196" width="47.42578125" style="523" customWidth="1"/>
    <col min="5197" max="5200" width="0" style="523" hidden="1" customWidth="1"/>
    <col min="5201" max="5201" width="11.7109375" style="523" customWidth="1"/>
    <col min="5202" max="5202" width="6.42578125" style="523" bestFit="1" customWidth="1"/>
    <col min="5203" max="5203" width="11.7109375" style="523" customWidth="1"/>
    <col min="5204" max="5204" width="0" style="523" hidden="1" customWidth="1"/>
    <col min="5205" max="5205" width="3.7109375" style="523" customWidth="1"/>
    <col min="5206" max="5206" width="11.140625" style="523" bestFit="1" customWidth="1"/>
    <col min="5207" max="5439" width="10.5703125" style="523"/>
    <col min="5440" max="5447" width="0" style="523" hidden="1" customWidth="1"/>
    <col min="5448" max="5450" width="3.7109375" style="523" customWidth="1"/>
    <col min="5451" max="5451" width="12.7109375" style="523" customWidth="1"/>
    <col min="5452" max="5452" width="47.42578125" style="523" customWidth="1"/>
    <col min="5453" max="5456" width="0" style="523" hidden="1" customWidth="1"/>
    <col min="5457" max="5457" width="11.7109375" style="523" customWidth="1"/>
    <col min="5458" max="5458" width="6.42578125" style="523" bestFit="1" customWidth="1"/>
    <col min="5459" max="5459" width="11.7109375" style="523" customWidth="1"/>
    <col min="5460" max="5460" width="0" style="523" hidden="1" customWidth="1"/>
    <col min="5461" max="5461" width="3.7109375" style="523" customWidth="1"/>
    <col min="5462" max="5462" width="11.140625" style="523" bestFit="1" customWidth="1"/>
    <col min="5463" max="5695" width="10.5703125" style="523"/>
    <col min="5696" max="5703" width="0" style="523" hidden="1" customWidth="1"/>
    <col min="5704" max="5706" width="3.7109375" style="523" customWidth="1"/>
    <col min="5707" max="5707" width="12.7109375" style="523" customWidth="1"/>
    <col min="5708" max="5708" width="47.42578125" style="523" customWidth="1"/>
    <col min="5709" max="5712" width="0" style="523" hidden="1" customWidth="1"/>
    <col min="5713" max="5713" width="11.7109375" style="523" customWidth="1"/>
    <col min="5714" max="5714" width="6.42578125" style="523" bestFit="1" customWidth="1"/>
    <col min="5715" max="5715" width="11.7109375" style="523" customWidth="1"/>
    <col min="5716" max="5716" width="0" style="523" hidden="1" customWidth="1"/>
    <col min="5717" max="5717" width="3.7109375" style="523" customWidth="1"/>
    <col min="5718" max="5718" width="11.140625" style="523" bestFit="1" customWidth="1"/>
    <col min="5719" max="5951" width="10.5703125" style="523"/>
    <col min="5952" max="5959" width="0" style="523" hidden="1" customWidth="1"/>
    <col min="5960" max="5962" width="3.7109375" style="523" customWidth="1"/>
    <col min="5963" max="5963" width="12.7109375" style="523" customWidth="1"/>
    <col min="5964" max="5964" width="47.42578125" style="523" customWidth="1"/>
    <col min="5965" max="5968" width="0" style="523" hidden="1" customWidth="1"/>
    <col min="5969" max="5969" width="11.7109375" style="523" customWidth="1"/>
    <col min="5970" max="5970" width="6.42578125" style="523" bestFit="1" customWidth="1"/>
    <col min="5971" max="5971" width="11.7109375" style="523" customWidth="1"/>
    <col min="5972" max="5972" width="0" style="523" hidden="1" customWidth="1"/>
    <col min="5973" max="5973" width="3.7109375" style="523" customWidth="1"/>
    <col min="5974" max="5974" width="11.140625" style="523" bestFit="1" customWidth="1"/>
    <col min="5975" max="6207" width="10.5703125" style="523"/>
    <col min="6208" max="6215" width="0" style="523" hidden="1" customWidth="1"/>
    <col min="6216" max="6218" width="3.7109375" style="523" customWidth="1"/>
    <col min="6219" max="6219" width="12.7109375" style="523" customWidth="1"/>
    <col min="6220" max="6220" width="47.42578125" style="523" customWidth="1"/>
    <col min="6221" max="6224" width="0" style="523" hidden="1" customWidth="1"/>
    <col min="6225" max="6225" width="11.7109375" style="523" customWidth="1"/>
    <col min="6226" max="6226" width="6.42578125" style="523" bestFit="1" customWidth="1"/>
    <col min="6227" max="6227" width="11.7109375" style="523" customWidth="1"/>
    <col min="6228" max="6228" width="0" style="523" hidden="1" customWidth="1"/>
    <col min="6229" max="6229" width="3.7109375" style="523" customWidth="1"/>
    <col min="6230" max="6230" width="11.140625" style="523" bestFit="1" customWidth="1"/>
    <col min="6231" max="6463" width="10.5703125" style="523"/>
    <col min="6464" max="6471" width="0" style="523" hidden="1" customWidth="1"/>
    <col min="6472" max="6474" width="3.7109375" style="523" customWidth="1"/>
    <col min="6475" max="6475" width="12.7109375" style="523" customWidth="1"/>
    <col min="6476" max="6476" width="47.42578125" style="523" customWidth="1"/>
    <col min="6477" max="6480" width="0" style="523" hidden="1" customWidth="1"/>
    <col min="6481" max="6481" width="11.7109375" style="523" customWidth="1"/>
    <col min="6482" max="6482" width="6.42578125" style="523" bestFit="1" customWidth="1"/>
    <col min="6483" max="6483" width="11.7109375" style="523" customWidth="1"/>
    <col min="6484" max="6484" width="0" style="523" hidden="1" customWidth="1"/>
    <col min="6485" max="6485" width="3.7109375" style="523" customWidth="1"/>
    <col min="6486" max="6486" width="11.140625" style="523" bestFit="1" customWidth="1"/>
    <col min="6487" max="6719" width="10.5703125" style="523"/>
    <col min="6720" max="6727" width="0" style="523" hidden="1" customWidth="1"/>
    <col min="6728" max="6730" width="3.7109375" style="523" customWidth="1"/>
    <col min="6731" max="6731" width="12.7109375" style="523" customWidth="1"/>
    <col min="6732" max="6732" width="47.42578125" style="523" customWidth="1"/>
    <col min="6733" max="6736" width="0" style="523" hidden="1" customWidth="1"/>
    <col min="6737" max="6737" width="11.7109375" style="523" customWidth="1"/>
    <col min="6738" max="6738" width="6.42578125" style="523" bestFit="1" customWidth="1"/>
    <col min="6739" max="6739" width="11.7109375" style="523" customWidth="1"/>
    <col min="6740" max="6740" width="0" style="523" hidden="1" customWidth="1"/>
    <col min="6741" max="6741" width="3.7109375" style="523" customWidth="1"/>
    <col min="6742" max="6742" width="11.140625" style="523" bestFit="1" customWidth="1"/>
    <col min="6743" max="6975" width="10.5703125" style="523"/>
    <col min="6976" max="6983" width="0" style="523" hidden="1" customWidth="1"/>
    <col min="6984" max="6986" width="3.7109375" style="523" customWidth="1"/>
    <col min="6987" max="6987" width="12.7109375" style="523" customWidth="1"/>
    <col min="6988" max="6988" width="47.42578125" style="523" customWidth="1"/>
    <col min="6989" max="6992" width="0" style="523" hidden="1" customWidth="1"/>
    <col min="6993" max="6993" width="11.7109375" style="523" customWidth="1"/>
    <col min="6994" max="6994" width="6.42578125" style="523" bestFit="1" customWidth="1"/>
    <col min="6995" max="6995" width="11.7109375" style="523" customWidth="1"/>
    <col min="6996" max="6996" width="0" style="523" hidden="1" customWidth="1"/>
    <col min="6997" max="6997" width="3.7109375" style="523" customWidth="1"/>
    <col min="6998" max="6998" width="11.140625" style="523" bestFit="1" customWidth="1"/>
    <col min="6999" max="7231" width="10.5703125" style="523"/>
    <col min="7232" max="7239" width="0" style="523" hidden="1" customWidth="1"/>
    <col min="7240" max="7242" width="3.7109375" style="523" customWidth="1"/>
    <col min="7243" max="7243" width="12.7109375" style="523" customWidth="1"/>
    <col min="7244" max="7244" width="47.42578125" style="523" customWidth="1"/>
    <col min="7245" max="7248" width="0" style="523" hidden="1" customWidth="1"/>
    <col min="7249" max="7249" width="11.7109375" style="523" customWidth="1"/>
    <col min="7250" max="7250" width="6.42578125" style="523" bestFit="1" customWidth="1"/>
    <col min="7251" max="7251" width="11.7109375" style="523" customWidth="1"/>
    <col min="7252" max="7252" width="0" style="523" hidden="1" customWidth="1"/>
    <col min="7253" max="7253" width="3.7109375" style="523" customWidth="1"/>
    <col min="7254" max="7254" width="11.140625" style="523" bestFit="1" customWidth="1"/>
    <col min="7255" max="7487" width="10.5703125" style="523"/>
    <col min="7488" max="7495" width="0" style="523" hidden="1" customWidth="1"/>
    <col min="7496" max="7498" width="3.7109375" style="523" customWidth="1"/>
    <col min="7499" max="7499" width="12.7109375" style="523" customWidth="1"/>
    <col min="7500" max="7500" width="47.42578125" style="523" customWidth="1"/>
    <col min="7501" max="7504" width="0" style="523" hidden="1" customWidth="1"/>
    <col min="7505" max="7505" width="11.7109375" style="523" customWidth="1"/>
    <col min="7506" max="7506" width="6.42578125" style="523" bestFit="1" customWidth="1"/>
    <col min="7507" max="7507" width="11.7109375" style="523" customWidth="1"/>
    <col min="7508" max="7508" width="0" style="523" hidden="1" customWidth="1"/>
    <col min="7509" max="7509" width="3.7109375" style="523" customWidth="1"/>
    <col min="7510" max="7510" width="11.140625" style="523" bestFit="1" customWidth="1"/>
    <col min="7511" max="7743" width="10.5703125" style="523"/>
    <col min="7744" max="7751" width="0" style="523" hidden="1" customWidth="1"/>
    <col min="7752" max="7754" width="3.7109375" style="523" customWidth="1"/>
    <col min="7755" max="7755" width="12.7109375" style="523" customWidth="1"/>
    <col min="7756" max="7756" width="47.42578125" style="523" customWidth="1"/>
    <col min="7757" max="7760" width="0" style="523" hidden="1" customWidth="1"/>
    <col min="7761" max="7761" width="11.7109375" style="523" customWidth="1"/>
    <col min="7762" max="7762" width="6.42578125" style="523" bestFit="1" customWidth="1"/>
    <col min="7763" max="7763" width="11.7109375" style="523" customWidth="1"/>
    <col min="7764" max="7764" width="0" style="523" hidden="1" customWidth="1"/>
    <col min="7765" max="7765" width="3.7109375" style="523" customWidth="1"/>
    <col min="7766" max="7766" width="11.140625" style="523" bestFit="1" customWidth="1"/>
    <col min="7767" max="7999" width="10.5703125" style="523"/>
    <col min="8000" max="8007" width="0" style="523" hidden="1" customWidth="1"/>
    <col min="8008" max="8010" width="3.7109375" style="523" customWidth="1"/>
    <col min="8011" max="8011" width="12.7109375" style="523" customWidth="1"/>
    <col min="8012" max="8012" width="47.42578125" style="523" customWidth="1"/>
    <col min="8013" max="8016" width="0" style="523" hidden="1" customWidth="1"/>
    <col min="8017" max="8017" width="11.7109375" style="523" customWidth="1"/>
    <col min="8018" max="8018" width="6.42578125" style="523" bestFit="1" customWidth="1"/>
    <col min="8019" max="8019" width="11.7109375" style="523" customWidth="1"/>
    <col min="8020" max="8020" width="0" style="523" hidden="1" customWidth="1"/>
    <col min="8021" max="8021" width="3.7109375" style="523" customWidth="1"/>
    <col min="8022" max="8022" width="11.140625" style="523" bestFit="1" customWidth="1"/>
    <col min="8023" max="8255" width="10.5703125" style="523"/>
    <col min="8256" max="8263" width="0" style="523" hidden="1" customWidth="1"/>
    <col min="8264" max="8266" width="3.7109375" style="523" customWidth="1"/>
    <col min="8267" max="8267" width="12.7109375" style="523" customWidth="1"/>
    <col min="8268" max="8268" width="47.42578125" style="523" customWidth="1"/>
    <col min="8269" max="8272" width="0" style="523" hidden="1" customWidth="1"/>
    <col min="8273" max="8273" width="11.7109375" style="523" customWidth="1"/>
    <col min="8274" max="8274" width="6.42578125" style="523" bestFit="1" customWidth="1"/>
    <col min="8275" max="8275" width="11.7109375" style="523" customWidth="1"/>
    <col min="8276" max="8276" width="0" style="523" hidden="1" customWidth="1"/>
    <col min="8277" max="8277" width="3.7109375" style="523" customWidth="1"/>
    <col min="8278" max="8278" width="11.140625" style="523" bestFit="1" customWidth="1"/>
    <col min="8279" max="8511" width="10.5703125" style="523"/>
    <col min="8512" max="8519" width="0" style="523" hidden="1" customWidth="1"/>
    <col min="8520" max="8522" width="3.7109375" style="523" customWidth="1"/>
    <col min="8523" max="8523" width="12.7109375" style="523" customWidth="1"/>
    <col min="8524" max="8524" width="47.42578125" style="523" customWidth="1"/>
    <col min="8525" max="8528" width="0" style="523" hidden="1" customWidth="1"/>
    <col min="8529" max="8529" width="11.7109375" style="523" customWidth="1"/>
    <col min="8530" max="8530" width="6.42578125" style="523" bestFit="1" customWidth="1"/>
    <col min="8531" max="8531" width="11.7109375" style="523" customWidth="1"/>
    <col min="8532" max="8532" width="0" style="523" hidden="1" customWidth="1"/>
    <col min="8533" max="8533" width="3.7109375" style="523" customWidth="1"/>
    <col min="8534" max="8534" width="11.140625" style="523" bestFit="1" customWidth="1"/>
    <col min="8535" max="8767" width="10.5703125" style="523"/>
    <col min="8768" max="8775" width="0" style="523" hidden="1" customWidth="1"/>
    <col min="8776" max="8778" width="3.7109375" style="523" customWidth="1"/>
    <col min="8779" max="8779" width="12.7109375" style="523" customWidth="1"/>
    <col min="8780" max="8780" width="47.42578125" style="523" customWidth="1"/>
    <col min="8781" max="8784" width="0" style="523" hidden="1" customWidth="1"/>
    <col min="8785" max="8785" width="11.7109375" style="523" customWidth="1"/>
    <col min="8786" max="8786" width="6.42578125" style="523" bestFit="1" customWidth="1"/>
    <col min="8787" max="8787" width="11.7109375" style="523" customWidth="1"/>
    <col min="8788" max="8788" width="0" style="523" hidden="1" customWidth="1"/>
    <col min="8789" max="8789" width="3.7109375" style="523" customWidth="1"/>
    <col min="8790" max="8790" width="11.140625" style="523" bestFit="1" customWidth="1"/>
    <col min="8791" max="9023" width="10.5703125" style="523"/>
    <col min="9024" max="9031" width="0" style="523" hidden="1" customWidth="1"/>
    <col min="9032" max="9034" width="3.7109375" style="523" customWidth="1"/>
    <col min="9035" max="9035" width="12.7109375" style="523" customWidth="1"/>
    <col min="9036" max="9036" width="47.42578125" style="523" customWidth="1"/>
    <col min="9037" max="9040" width="0" style="523" hidden="1" customWidth="1"/>
    <col min="9041" max="9041" width="11.7109375" style="523" customWidth="1"/>
    <col min="9042" max="9042" width="6.42578125" style="523" bestFit="1" customWidth="1"/>
    <col min="9043" max="9043" width="11.7109375" style="523" customWidth="1"/>
    <col min="9044" max="9044" width="0" style="523" hidden="1" customWidth="1"/>
    <col min="9045" max="9045" width="3.7109375" style="523" customWidth="1"/>
    <col min="9046" max="9046" width="11.140625" style="523" bestFit="1" customWidth="1"/>
    <col min="9047" max="9279" width="10.5703125" style="523"/>
    <col min="9280" max="9287" width="0" style="523" hidden="1" customWidth="1"/>
    <col min="9288" max="9290" width="3.7109375" style="523" customWidth="1"/>
    <col min="9291" max="9291" width="12.7109375" style="523" customWidth="1"/>
    <col min="9292" max="9292" width="47.42578125" style="523" customWidth="1"/>
    <col min="9293" max="9296" width="0" style="523" hidden="1" customWidth="1"/>
    <col min="9297" max="9297" width="11.7109375" style="523" customWidth="1"/>
    <col min="9298" max="9298" width="6.42578125" style="523" bestFit="1" customWidth="1"/>
    <col min="9299" max="9299" width="11.7109375" style="523" customWidth="1"/>
    <col min="9300" max="9300" width="0" style="523" hidden="1" customWidth="1"/>
    <col min="9301" max="9301" width="3.7109375" style="523" customWidth="1"/>
    <col min="9302" max="9302" width="11.140625" style="523" bestFit="1" customWidth="1"/>
    <col min="9303" max="9535" width="10.5703125" style="523"/>
    <col min="9536" max="9543" width="0" style="523" hidden="1" customWidth="1"/>
    <col min="9544" max="9546" width="3.7109375" style="523" customWidth="1"/>
    <col min="9547" max="9547" width="12.7109375" style="523" customWidth="1"/>
    <col min="9548" max="9548" width="47.42578125" style="523" customWidth="1"/>
    <col min="9549" max="9552" width="0" style="523" hidden="1" customWidth="1"/>
    <col min="9553" max="9553" width="11.7109375" style="523" customWidth="1"/>
    <col min="9554" max="9554" width="6.42578125" style="523" bestFit="1" customWidth="1"/>
    <col min="9555" max="9555" width="11.7109375" style="523" customWidth="1"/>
    <col min="9556" max="9556" width="0" style="523" hidden="1" customWidth="1"/>
    <col min="9557" max="9557" width="3.7109375" style="523" customWidth="1"/>
    <col min="9558" max="9558" width="11.140625" style="523" bestFit="1" customWidth="1"/>
    <col min="9559" max="9791" width="10.5703125" style="523"/>
    <col min="9792" max="9799" width="0" style="523" hidden="1" customWidth="1"/>
    <col min="9800" max="9802" width="3.7109375" style="523" customWidth="1"/>
    <col min="9803" max="9803" width="12.7109375" style="523" customWidth="1"/>
    <col min="9804" max="9804" width="47.42578125" style="523" customWidth="1"/>
    <col min="9805" max="9808" width="0" style="523" hidden="1" customWidth="1"/>
    <col min="9809" max="9809" width="11.7109375" style="523" customWidth="1"/>
    <col min="9810" max="9810" width="6.42578125" style="523" bestFit="1" customWidth="1"/>
    <col min="9811" max="9811" width="11.7109375" style="523" customWidth="1"/>
    <col min="9812" max="9812" width="0" style="523" hidden="1" customWidth="1"/>
    <col min="9813" max="9813" width="3.7109375" style="523" customWidth="1"/>
    <col min="9814" max="9814" width="11.140625" style="523" bestFit="1" customWidth="1"/>
    <col min="9815" max="10047" width="10.5703125" style="523"/>
    <col min="10048" max="10055" width="0" style="523" hidden="1" customWidth="1"/>
    <col min="10056" max="10058" width="3.7109375" style="523" customWidth="1"/>
    <col min="10059" max="10059" width="12.7109375" style="523" customWidth="1"/>
    <col min="10060" max="10060" width="47.42578125" style="523" customWidth="1"/>
    <col min="10061" max="10064" width="0" style="523" hidden="1" customWidth="1"/>
    <col min="10065" max="10065" width="11.7109375" style="523" customWidth="1"/>
    <col min="10066" max="10066" width="6.42578125" style="523" bestFit="1" customWidth="1"/>
    <col min="10067" max="10067" width="11.7109375" style="523" customWidth="1"/>
    <col min="10068" max="10068" width="0" style="523" hidden="1" customWidth="1"/>
    <col min="10069" max="10069" width="3.7109375" style="523" customWidth="1"/>
    <col min="10070" max="10070" width="11.140625" style="523" bestFit="1" customWidth="1"/>
    <col min="10071" max="10303" width="10.5703125" style="523"/>
    <col min="10304" max="10311" width="0" style="523" hidden="1" customWidth="1"/>
    <col min="10312" max="10314" width="3.7109375" style="523" customWidth="1"/>
    <col min="10315" max="10315" width="12.7109375" style="523" customWidth="1"/>
    <col min="10316" max="10316" width="47.42578125" style="523" customWidth="1"/>
    <col min="10317" max="10320" width="0" style="523" hidden="1" customWidth="1"/>
    <col min="10321" max="10321" width="11.7109375" style="523" customWidth="1"/>
    <col min="10322" max="10322" width="6.42578125" style="523" bestFit="1" customWidth="1"/>
    <col min="10323" max="10323" width="11.7109375" style="523" customWidth="1"/>
    <col min="10324" max="10324" width="0" style="523" hidden="1" customWidth="1"/>
    <col min="10325" max="10325" width="3.7109375" style="523" customWidth="1"/>
    <col min="10326" max="10326" width="11.140625" style="523" bestFit="1" customWidth="1"/>
    <col min="10327" max="10559" width="10.5703125" style="523"/>
    <col min="10560" max="10567" width="0" style="523" hidden="1" customWidth="1"/>
    <col min="10568" max="10570" width="3.7109375" style="523" customWidth="1"/>
    <col min="10571" max="10571" width="12.7109375" style="523" customWidth="1"/>
    <col min="10572" max="10572" width="47.42578125" style="523" customWidth="1"/>
    <col min="10573" max="10576" width="0" style="523" hidden="1" customWidth="1"/>
    <col min="10577" max="10577" width="11.7109375" style="523" customWidth="1"/>
    <col min="10578" max="10578" width="6.42578125" style="523" bestFit="1" customWidth="1"/>
    <col min="10579" max="10579" width="11.7109375" style="523" customWidth="1"/>
    <col min="10580" max="10580" width="0" style="523" hidden="1" customWidth="1"/>
    <col min="10581" max="10581" width="3.7109375" style="523" customWidth="1"/>
    <col min="10582" max="10582" width="11.140625" style="523" bestFit="1" customWidth="1"/>
    <col min="10583" max="10815" width="10.5703125" style="523"/>
    <col min="10816" max="10823" width="0" style="523" hidden="1" customWidth="1"/>
    <col min="10824" max="10826" width="3.7109375" style="523" customWidth="1"/>
    <col min="10827" max="10827" width="12.7109375" style="523" customWidth="1"/>
    <col min="10828" max="10828" width="47.42578125" style="523" customWidth="1"/>
    <col min="10829" max="10832" width="0" style="523" hidden="1" customWidth="1"/>
    <col min="10833" max="10833" width="11.7109375" style="523" customWidth="1"/>
    <col min="10834" max="10834" width="6.42578125" style="523" bestFit="1" customWidth="1"/>
    <col min="10835" max="10835" width="11.7109375" style="523" customWidth="1"/>
    <col min="10836" max="10836" width="0" style="523" hidden="1" customWidth="1"/>
    <col min="10837" max="10837" width="3.7109375" style="523" customWidth="1"/>
    <col min="10838" max="10838" width="11.140625" style="523" bestFit="1" customWidth="1"/>
    <col min="10839" max="11071" width="10.5703125" style="523"/>
    <col min="11072" max="11079" width="0" style="523" hidden="1" customWidth="1"/>
    <col min="11080" max="11082" width="3.7109375" style="523" customWidth="1"/>
    <col min="11083" max="11083" width="12.7109375" style="523" customWidth="1"/>
    <col min="11084" max="11084" width="47.42578125" style="523" customWidth="1"/>
    <col min="11085" max="11088" width="0" style="523" hidden="1" customWidth="1"/>
    <col min="11089" max="11089" width="11.7109375" style="523" customWidth="1"/>
    <col min="11090" max="11090" width="6.42578125" style="523" bestFit="1" customWidth="1"/>
    <col min="11091" max="11091" width="11.7109375" style="523" customWidth="1"/>
    <col min="11092" max="11092" width="0" style="523" hidden="1" customWidth="1"/>
    <col min="11093" max="11093" width="3.7109375" style="523" customWidth="1"/>
    <col min="11094" max="11094" width="11.140625" style="523" bestFit="1" customWidth="1"/>
    <col min="11095" max="11327" width="10.5703125" style="523"/>
    <col min="11328" max="11335" width="0" style="523" hidden="1" customWidth="1"/>
    <col min="11336" max="11338" width="3.7109375" style="523" customWidth="1"/>
    <col min="11339" max="11339" width="12.7109375" style="523" customWidth="1"/>
    <col min="11340" max="11340" width="47.42578125" style="523" customWidth="1"/>
    <col min="11341" max="11344" width="0" style="523" hidden="1" customWidth="1"/>
    <col min="11345" max="11345" width="11.7109375" style="523" customWidth="1"/>
    <col min="11346" max="11346" width="6.42578125" style="523" bestFit="1" customWidth="1"/>
    <col min="11347" max="11347" width="11.7109375" style="523" customWidth="1"/>
    <col min="11348" max="11348" width="0" style="523" hidden="1" customWidth="1"/>
    <col min="11349" max="11349" width="3.7109375" style="523" customWidth="1"/>
    <col min="11350" max="11350" width="11.140625" style="523" bestFit="1" customWidth="1"/>
    <col min="11351" max="11583" width="10.5703125" style="523"/>
    <col min="11584" max="11591" width="0" style="523" hidden="1" customWidth="1"/>
    <col min="11592" max="11594" width="3.7109375" style="523" customWidth="1"/>
    <col min="11595" max="11595" width="12.7109375" style="523" customWidth="1"/>
    <col min="11596" max="11596" width="47.42578125" style="523" customWidth="1"/>
    <col min="11597" max="11600" width="0" style="523" hidden="1" customWidth="1"/>
    <col min="11601" max="11601" width="11.7109375" style="523" customWidth="1"/>
    <col min="11602" max="11602" width="6.42578125" style="523" bestFit="1" customWidth="1"/>
    <col min="11603" max="11603" width="11.7109375" style="523" customWidth="1"/>
    <col min="11604" max="11604" width="0" style="523" hidden="1" customWidth="1"/>
    <col min="11605" max="11605" width="3.7109375" style="523" customWidth="1"/>
    <col min="11606" max="11606" width="11.140625" style="523" bestFit="1" customWidth="1"/>
    <col min="11607" max="11839" width="10.5703125" style="523"/>
    <col min="11840" max="11847" width="0" style="523" hidden="1" customWidth="1"/>
    <col min="11848" max="11850" width="3.7109375" style="523" customWidth="1"/>
    <col min="11851" max="11851" width="12.7109375" style="523" customWidth="1"/>
    <col min="11852" max="11852" width="47.42578125" style="523" customWidth="1"/>
    <col min="11853" max="11856" width="0" style="523" hidden="1" customWidth="1"/>
    <col min="11857" max="11857" width="11.7109375" style="523" customWidth="1"/>
    <col min="11858" max="11858" width="6.42578125" style="523" bestFit="1" customWidth="1"/>
    <col min="11859" max="11859" width="11.7109375" style="523" customWidth="1"/>
    <col min="11860" max="11860" width="0" style="523" hidden="1" customWidth="1"/>
    <col min="11861" max="11861" width="3.7109375" style="523" customWidth="1"/>
    <col min="11862" max="11862" width="11.140625" style="523" bestFit="1" customWidth="1"/>
    <col min="11863" max="12095" width="10.5703125" style="523"/>
    <col min="12096" max="12103" width="0" style="523" hidden="1" customWidth="1"/>
    <col min="12104" max="12106" width="3.7109375" style="523" customWidth="1"/>
    <col min="12107" max="12107" width="12.7109375" style="523" customWidth="1"/>
    <col min="12108" max="12108" width="47.42578125" style="523" customWidth="1"/>
    <col min="12109" max="12112" width="0" style="523" hidden="1" customWidth="1"/>
    <col min="12113" max="12113" width="11.7109375" style="523" customWidth="1"/>
    <col min="12114" max="12114" width="6.42578125" style="523" bestFit="1" customWidth="1"/>
    <col min="12115" max="12115" width="11.7109375" style="523" customWidth="1"/>
    <col min="12116" max="12116" width="0" style="523" hidden="1" customWidth="1"/>
    <col min="12117" max="12117" width="3.7109375" style="523" customWidth="1"/>
    <col min="12118" max="12118" width="11.140625" style="523" bestFit="1" customWidth="1"/>
    <col min="12119" max="12351" width="10.5703125" style="523"/>
    <col min="12352" max="12359" width="0" style="523" hidden="1" customWidth="1"/>
    <col min="12360" max="12362" width="3.7109375" style="523" customWidth="1"/>
    <col min="12363" max="12363" width="12.7109375" style="523" customWidth="1"/>
    <col min="12364" max="12364" width="47.42578125" style="523" customWidth="1"/>
    <col min="12365" max="12368" width="0" style="523" hidden="1" customWidth="1"/>
    <col min="12369" max="12369" width="11.7109375" style="523" customWidth="1"/>
    <col min="12370" max="12370" width="6.42578125" style="523" bestFit="1" customWidth="1"/>
    <col min="12371" max="12371" width="11.7109375" style="523" customWidth="1"/>
    <col min="12372" max="12372" width="0" style="523" hidden="1" customWidth="1"/>
    <col min="12373" max="12373" width="3.7109375" style="523" customWidth="1"/>
    <col min="12374" max="12374" width="11.140625" style="523" bestFit="1" customWidth="1"/>
    <col min="12375" max="12607" width="10.5703125" style="523"/>
    <col min="12608" max="12615" width="0" style="523" hidden="1" customWidth="1"/>
    <col min="12616" max="12618" width="3.7109375" style="523" customWidth="1"/>
    <col min="12619" max="12619" width="12.7109375" style="523" customWidth="1"/>
    <col min="12620" max="12620" width="47.42578125" style="523" customWidth="1"/>
    <col min="12621" max="12624" width="0" style="523" hidden="1" customWidth="1"/>
    <col min="12625" max="12625" width="11.7109375" style="523" customWidth="1"/>
    <col min="12626" max="12626" width="6.42578125" style="523" bestFit="1" customWidth="1"/>
    <col min="12627" max="12627" width="11.7109375" style="523" customWidth="1"/>
    <col min="12628" max="12628" width="0" style="523" hidden="1" customWidth="1"/>
    <col min="12629" max="12629" width="3.7109375" style="523" customWidth="1"/>
    <col min="12630" max="12630" width="11.140625" style="523" bestFit="1" customWidth="1"/>
    <col min="12631" max="12863" width="10.5703125" style="523"/>
    <col min="12864" max="12871" width="0" style="523" hidden="1" customWidth="1"/>
    <col min="12872" max="12874" width="3.7109375" style="523" customWidth="1"/>
    <col min="12875" max="12875" width="12.7109375" style="523" customWidth="1"/>
    <col min="12876" max="12876" width="47.42578125" style="523" customWidth="1"/>
    <col min="12877" max="12880" width="0" style="523" hidden="1" customWidth="1"/>
    <col min="12881" max="12881" width="11.7109375" style="523" customWidth="1"/>
    <col min="12882" max="12882" width="6.42578125" style="523" bestFit="1" customWidth="1"/>
    <col min="12883" max="12883" width="11.7109375" style="523" customWidth="1"/>
    <col min="12884" max="12884" width="0" style="523" hidden="1" customWidth="1"/>
    <col min="12885" max="12885" width="3.7109375" style="523" customWidth="1"/>
    <col min="12886" max="12886" width="11.140625" style="523" bestFit="1" customWidth="1"/>
    <col min="12887" max="13119" width="10.5703125" style="523"/>
    <col min="13120" max="13127" width="0" style="523" hidden="1" customWidth="1"/>
    <col min="13128" max="13130" width="3.7109375" style="523" customWidth="1"/>
    <col min="13131" max="13131" width="12.7109375" style="523" customWidth="1"/>
    <col min="13132" max="13132" width="47.42578125" style="523" customWidth="1"/>
    <col min="13133" max="13136" width="0" style="523" hidden="1" customWidth="1"/>
    <col min="13137" max="13137" width="11.7109375" style="523" customWidth="1"/>
    <col min="13138" max="13138" width="6.42578125" style="523" bestFit="1" customWidth="1"/>
    <col min="13139" max="13139" width="11.7109375" style="523" customWidth="1"/>
    <col min="13140" max="13140" width="0" style="523" hidden="1" customWidth="1"/>
    <col min="13141" max="13141" width="3.7109375" style="523" customWidth="1"/>
    <col min="13142" max="13142" width="11.140625" style="523" bestFit="1" customWidth="1"/>
    <col min="13143" max="13375" width="10.5703125" style="523"/>
    <col min="13376" max="13383" width="0" style="523" hidden="1" customWidth="1"/>
    <col min="13384" max="13386" width="3.7109375" style="523" customWidth="1"/>
    <col min="13387" max="13387" width="12.7109375" style="523" customWidth="1"/>
    <col min="13388" max="13388" width="47.42578125" style="523" customWidth="1"/>
    <col min="13389" max="13392" width="0" style="523" hidden="1" customWidth="1"/>
    <col min="13393" max="13393" width="11.7109375" style="523" customWidth="1"/>
    <col min="13394" max="13394" width="6.42578125" style="523" bestFit="1" customWidth="1"/>
    <col min="13395" max="13395" width="11.7109375" style="523" customWidth="1"/>
    <col min="13396" max="13396" width="0" style="523" hidden="1" customWidth="1"/>
    <col min="13397" max="13397" width="3.7109375" style="523" customWidth="1"/>
    <col min="13398" max="13398" width="11.140625" style="523" bestFit="1" customWidth="1"/>
    <col min="13399" max="13631" width="10.5703125" style="523"/>
    <col min="13632" max="13639" width="0" style="523" hidden="1" customWidth="1"/>
    <col min="13640" max="13642" width="3.7109375" style="523" customWidth="1"/>
    <col min="13643" max="13643" width="12.7109375" style="523" customWidth="1"/>
    <col min="13644" max="13644" width="47.42578125" style="523" customWidth="1"/>
    <col min="13645" max="13648" width="0" style="523" hidden="1" customWidth="1"/>
    <col min="13649" max="13649" width="11.7109375" style="523" customWidth="1"/>
    <col min="13650" max="13650" width="6.42578125" style="523" bestFit="1" customWidth="1"/>
    <col min="13651" max="13651" width="11.7109375" style="523" customWidth="1"/>
    <col min="13652" max="13652" width="0" style="523" hidden="1" customWidth="1"/>
    <col min="13653" max="13653" width="3.7109375" style="523" customWidth="1"/>
    <col min="13654" max="13654" width="11.140625" style="523" bestFit="1" customWidth="1"/>
    <col min="13655" max="13887" width="10.5703125" style="523"/>
    <col min="13888" max="13895" width="0" style="523" hidden="1" customWidth="1"/>
    <col min="13896" max="13898" width="3.7109375" style="523" customWidth="1"/>
    <col min="13899" max="13899" width="12.7109375" style="523" customWidth="1"/>
    <col min="13900" max="13900" width="47.42578125" style="523" customWidth="1"/>
    <col min="13901" max="13904" width="0" style="523" hidden="1" customWidth="1"/>
    <col min="13905" max="13905" width="11.7109375" style="523" customWidth="1"/>
    <col min="13906" max="13906" width="6.42578125" style="523" bestFit="1" customWidth="1"/>
    <col min="13907" max="13907" width="11.7109375" style="523" customWidth="1"/>
    <col min="13908" max="13908" width="0" style="523" hidden="1" customWidth="1"/>
    <col min="13909" max="13909" width="3.7109375" style="523" customWidth="1"/>
    <col min="13910" max="13910" width="11.140625" style="523" bestFit="1" customWidth="1"/>
    <col min="13911" max="14143" width="10.5703125" style="523"/>
    <col min="14144" max="14151" width="0" style="523" hidden="1" customWidth="1"/>
    <col min="14152" max="14154" width="3.7109375" style="523" customWidth="1"/>
    <col min="14155" max="14155" width="12.7109375" style="523" customWidth="1"/>
    <col min="14156" max="14156" width="47.42578125" style="523" customWidth="1"/>
    <col min="14157" max="14160" width="0" style="523" hidden="1" customWidth="1"/>
    <col min="14161" max="14161" width="11.7109375" style="523" customWidth="1"/>
    <col min="14162" max="14162" width="6.42578125" style="523" bestFit="1" customWidth="1"/>
    <col min="14163" max="14163" width="11.7109375" style="523" customWidth="1"/>
    <col min="14164" max="14164" width="0" style="523" hidden="1" customWidth="1"/>
    <col min="14165" max="14165" width="3.7109375" style="523" customWidth="1"/>
    <col min="14166" max="14166" width="11.140625" style="523" bestFit="1" customWidth="1"/>
    <col min="14167" max="14399" width="10.5703125" style="523"/>
    <col min="14400" max="14407" width="0" style="523" hidden="1" customWidth="1"/>
    <col min="14408" max="14410" width="3.7109375" style="523" customWidth="1"/>
    <col min="14411" max="14411" width="12.7109375" style="523" customWidth="1"/>
    <col min="14412" max="14412" width="47.42578125" style="523" customWidth="1"/>
    <col min="14413" max="14416" width="0" style="523" hidden="1" customWidth="1"/>
    <col min="14417" max="14417" width="11.7109375" style="523" customWidth="1"/>
    <col min="14418" max="14418" width="6.42578125" style="523" bestFit="1" customWidth="1"/>
    <col min="14419" max="14419" width="11.7109375" style="523" customWidth="1"/>
    <col min="14420" max="14420" width="0" style="523" hidden="1" customWidth="1"/>
    <col min="14421" max="14421" width="3.7109375" style="523" customWidth="1"/>
    <col min="14422" max="14422" width="11.140625" style="523" bestFit="1" customWidth="1"/>
    <col min="14423" max="14655" width="10.5703125" style="523"/>
    <col min="14656" max="14663" width="0" style="523" hidden="1" customWidth="1"/>
    <col min="14664" max="14666" width="3.7109375" style="523" customWidth="1"/>
    <col min="14667" max="14667" width="12.7109375" style="523" customWidth="1"/>
    <col min="14668" max="14668" width="47.42578125" style="523" customWidth="1"/>
    <col min="14669" max="14672" width="0" style="523" hidden="1" customWidth="1"/>
    <col min="14673" max="14673" width="11.7109375" style="523" customWidth="1"/>
    <col min="14674" max="14674" width="6.42578125" style="523" bestFit="1" customWidth="1"/>
    <col min="14675" max="14675" width="11.7109375" style="523" customWidth="1"/>
    <col min="14676" max="14676" width="0" style="523" hidden="1" customWidth="1"/>
    <col min="14677" max="14677" width="3.7109375" style="523" customWidth="1"/>
    <col min="14678" max="14678" width="11.140625" style="523" bestFit="1" customWidth="1"/>
    <col min="14679" max="14911" width="10.5703125" style="523"/>
    <col min="14912" max="14919" width="0" style="523" hidden="1" customWidth="1"/>
    <col min="14920" max="14922" width="3.7109375" style="523" customWidth="1"/>
    <col min="14923" max="14923" width="12.7109375" style="523" customWidth="1"/>
    <col min="14924" max="14924" width="47.42578125" style="523" customWidth="1"/>
    <col min="14925" max="14928" width="0" style="523" hidden="1" customWidth="1"/>
    <col min="14929" max="14929" width="11.7109375" style="523" customWidth="1"/>
    <col min="14930" max="14930" width="6.42578125" style="523" bestFit="1" customWidth="1"/>
    <col min="14931" max="14931" width="11.7109375" style="523" customWidth="1"/>
    <col min="14932" max="14932" width="0" style="523" hidden="1" customWidth="1"/>
    <col min="14933" max="14933" width="3.7109375" style="523" customWidth="1"/>
    <col min="14934" max="14934" width="11.140625" style="523" bestFit="1" customWidth="1"/>
    <col min="14935" max="15167" width="10.5703125" style="523"/>
    <col min="15168" max="15175" width="0" style="523" hidden="1" customWidth="1"/>
    <col min="15176" max="15178" width="3.7109375" style="523" customWidth="1"/>
    <col min="15179" max="15179" width="12.7109375" style="523" customWidth="1"/>
    <col min="15180" max="15180" width="47.42578125" style="523" customWidth="1"/>
    <col min="15181" max="15184" width="0" style="523" hidden="1" customWidth="1"/>
    <col min="15185" max="15185" width="11.7109375" style="523" customWidth="1"/>
    <col min="15186" max="15186" width="6.42578125" style="523" bestFit="1" customWidth="1"/>
    <col min="15187" max="15187" width="11.7109375" style="523" customWidth="1"/>
    <col min="15188" max="15188" width="0" style="523" hidden="1" customWidth="1"/>
    <col min="15189" max="15189" width="3.7109375" style="523" customWidth="1"/>
    <col min="15190" max="15190" width="11.140625" style="523" bestFit="1" customWidth="1"/>
    <col min="15191" max="15423" width="10.5703125" style="523"/>
    <col min="15424" max="15431" width="0" style="523" hidden="1" customWidth="1"/>
    <col min="15432" max="15434" width="3.7109375" style="523" customWidth="1"/>
    <col min="15435" max="15435" width="12.7109375" style="523" customWidth="1"/>
    <col min="15436" max="15436" width="47.42578125" style="523" customWidth="1"/>
    <col min="15437" max="15440" width="0" style="523" hidden="1" customWidth="1"/>
    <col min="15441" max="15441" width="11.7109375" style="523" customWidth="1"/>
    <col min="15442" max="15442" width="6.42578125" style="523" bestFit="1" customWidth="1"/>
    <col min="15443" max="15443" width="11.7109375" style="523" customWidth="1"/>
    <col min="15444" max="15444" width="0" style="523" hidden="1" customWidth="1"/>
    <col min="15445" max="15445" width="3.7109375" style="523" customWidth="1"/>
    <col min="15446" max="15446" width="11.140625" style="523" bestFit="1" customWidth="1"/>
    <col min="15447" max="15679" width="10.5703125" style="523"/>
    <col min="15680" max="15687" width="0" style="523" hidden="1" customWidth="1"/>
    <col min="15688" max="15690" width="3.7109375" style="523" customWidth="1"/>
    <col min="15691" max="15691" width="12.7109375" style="523" customWidth="1"/>
    <col min="15692" max="15692" width="47.42578125" style="523" customWidth="1"/>
    <col min="15693" max="15696" width="0" style="523" hidden="1" customWidth="1"/>
    <col min="15697" max="15697" width="11.7109375" style="523" customWidth="1"/>
    <col min="15698" max="15698" width="6.42578125" style="523" bestFit="1" customWidth="1"/>
    <col min="15699" max="15699" width="11.7109375" style="523" customWidth="1"/>
    <col min="15700" max="15700" width="0" style="523" hidden="1" customWidth="1"/>
    <col min="15701" max="15701" width="3.7109375" style="523" customWidth="1"/>
    <col min="15702" max="15702" width="11.140625" style="523" bestFit="1" customWidth="1"/>
    <col min="15703" max="15935" width="10.5703125" style="523"/>
    <col min="15936" max="15943" width="0" style="523" hidden="1" customWidth="1"/>
    <col min="15944" max="15946" width="3.7109375" style="523" customWidth="1"/>
    <col min="15947" max="15947" width="12.7109375" style="523" customWidth="1"/>
    <col min="15948" max="15948" width="47.42578125" style="523" customWidth="1"/>
    <col min="15949" max="15952" width="0" style="523" hidden="1" customWidth="1"/>
    <col min="15953" max="15953" width="11.7109375" style="523" customWidth="1"/>
    <col min="15954" max="15954" width="6.42578125" style="523" bestFit="1" customWidth="1"/>
    <col min="15955" max="15955" width="11.7109375" style="523" customWidth="1"/>
    <col min="15956" max="15956" width="0" style="523" hidden="1" customWidth="1"/>
    <col min="15957" max="15957" width="3.7109375" style="523" customWidth="1"/>
    <col min="15958" max="15958" width="11.140625" style="523" bestFit="1" customWidth="1"/>
    <col min="15959" max="16191" width="10.5703125" style="523"/>
    <col min="16192" max="16199" width="0" style="523" hidden="1" customWidth="1"/>
    <col min="16200" max="16202" width="3.7109375" style="523" customWidth="1"/>
    <col min="16203" max="16203" width="12.7109375" style="523" customWidth="1"/>
    <col min="16204" max="16204" width="47.42578125" style="523" customWidth="1"/>
    <col min="16205" max="16208" width="0" style="523" hidden="1" customWidth="1"/>
    <col min="16209" max="16209" width="11.7109375" style="523" customWidth="1"/>
    <col min="16210" max="16210" width="6.42578125" style="523" bestFit="1" customWidth="1"/>
    <col min="16211" max="16211" width="11.7109375" style="523" customWidth="1"/>
    <col min="16212" max="16212" width="0" style="523" hidden="1" customWidth="1"/>
    <col min="16213" max="16213" width="3.7109375" style="523" customWidth="1"/>
    <col min="16214" max="16214" width="11.140625" style="523" bestFit="1" customWidth="1"/>
    <col min="16215" max="16384" width="10.5703125" style="523"/>
  </cols>
  <sheetData>
    <row r="1" spans="1:98" ht="14.25" hidden="1" customHeight="1"/>
    <row r="2" spans="1:98" ht="14.25" hidden="1" customHeight="1"/>
    <row r="3" spans="1:98" ht="14.25" hidden="1" customHeight="1"/>
    <row r="4" spans="1:98" ht="3" customHeight="1">
      <c r="J4" s="529"/>
      <c r="K4" s="529"/>
      <c r="L4" s="524"/>
      <c r="M4" s="524"/>
      <c r="N4" s="524"/>
      <c r="O4" s="532"/>
      <c r="P4" s="532"/>
      <c r="Q4" s="532"/>
      <c r="R4" s="532"/>
      <c r="S4" s="532"/>
      <c r="T4" s="532"/>
      <c r="U4" s="524"/>
      <c r="V4" s="998"/>
      <c r="W4" s="998"/>
      <c r="X4" s="998"/>
      <c r="Y4" s="998"/>
      <c r="Z4" s="998"/>
      <c r="AA4" s="998"/>
      <c r="AB4" s="991"/>
      <c r="AC4" s="998"/>
      <c r="AD4" s="998"/>
      <c r="AE4" s="998"/>
      <c r="AF4" s="998"/>
      <c r="AG4" s="998"/>
      <c r="AH4" s="998"/>
      <c r="AI4" s="991"/>
      <c r="AJ4" s="998"/>
      <c r="AK4" s="998"/>
      <c r="AL4" s="998"/>
      <c r="AM4" s="998"/>
      <c r="AN4" s="998"/>
      <c r="AO4" s="998"/>
      <c r="AP4" s="991"/>
      <c r="AQ4" s="998"/>
      <c r="AR4" s="998"/>
      <c r="AS4" s="998"/>
      <c r="AT4" s="998"/>
      <c r="AU4" s="998"/>
      <c r="AV4" s="998"/>
      <c r="AW4" s="991"/>
      <c r="AX4" s="998"/>
      <c r="AY4" s="998"/>
      <c r="AZ4" s="998"/>
      <c r="BA4" s="998"/>
      <c r="BB4" s="998"/>
      <c r="BC4" s="998"/>
      <c r="BD4" s="991"/>
      <c r="BE4" s="998"/>
      <c r="BF4" s="998"/>
      <c r="BG4" s="998"/>
      <c r="BH4" s="998"/>
      <c r="BI4" s="998"/>
      <c r="BJ4" s="998"/>
      <c r="BK4" s="991"/>
      <c r="BL4" s="998"/>
      <c r="BM4" s="998"/>
      <c r="BN4" s="998"/>
      <c r="BO4" s="998"/>
      <c r="BP4" s="998"/>
      <c r="BQ4" s="998"/>
      <c r="BR4" s="991"/>
      <c r="BS4" s="998"/>
      <c r="BT4" s="998"/>
      <c r="BU4" s="998"/>
      <c r="BV4" s="998"/>
      <c r="BW4" s="998"/>
      <c r="BX4" s="998"/>
      <c r="BY4" s="991"/>
      <c r="BZ4" s="998"/>
      <c r="CA4" s="998"/>
      <c r="CB4" s="998"/>
      <c r="CC4" s="998"/>
      <c r="CD4" s="998"/>
      <c r="CE4" s="998"/>
      <c r="CF4" s="991"/>
    </row>
    <row r="5" spans="1:98" ht="22.5" customHeight="1">
      <c r="J5" s="529"/>
      <c r="K5" s="529"/>
      <c r="L5" s="1235" t="s">
        <v>657</v>
      </c>
      <c r="M5" s="1235"/>
      <c r="N5" s="1235"/>
      <c r="O5" s="1235"/>
      <c r="P5" s="1235"/>
      <c r="Q5" s="1235"/>
      <c r="R5" s="1235"/>
      <c r="S5" s="1235"/>
      <c r="T5" s="1235"/>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79"/>
      <c r="BU5" s="579"/>
      <c r="BV5" s="579"/>
      <c r="BW5" s="579"/>
      <c r="BX5" s="579"/>
      <c r="BY5" s="579"/>
      <c r="BZ5" s="579"/>
      <c r="CA5" s="579"/>
      <c r="CB5" s="579"/>
      <c r="CC5" s="579"/>
      <c r="CD5" s="579"/>
      <c r="CE5" s="579"/>
      <c r="CF5" s="579"/>
    </row>
    <row r="6" spans="1:98" ht="3" customHeight="1">
      <c r="J6" s="529"/>
      <c r="K6" s="529"/>
      <c r="L6" s="524"/>
      <c r="M6" s="524"/>
      <c r="N6" s="524"/>
      <c r="O6" s="528"/>
      <c r="P6" s="528"/>
      <c r="Q6" s="528"/>
      <c r="R6" s="528"/>
      <c r="S6" s="528"/>
      <c r="T6" s="528"/>
      <c r="U6" s="524"/>
      <c r="V6" s="755"/>
      <c r="W6" s="755"/>
      <c r="X6" s="755"/>
      <c r="Y6" s="755"/>
      <c r="Z6" s="755"/>
      <c r="AA6" s="755"/>
      <c r="AB6" s="991"/>
      <c r="AC6" s="755"/>
      <c r="AD6" s="755"/>
      <c r="AE6" s="755"/>
      <c r="AF6" s="755"/>
      <c r="AG6" s="755"/>
      <c r="AH6" s="755"/>
      <c r="AI6" s="991"/>
      <c r="AJ6" s="755"/>
      <c r="AK6" s="755"/>
      <c r="AL6" s="755"/>
      <c r="AM6" s="755"/>
      <c r="AN6" s="755"/>
      <c r="AO6" s="755"/>
      <c r="AP6" s="991"/>
      <c r="AQ6" s="755"/>
      <c r="AR6" s="755"/>
      <c r="AS6" s="755"/>
      <c r="AT6" s="755"/>
      <c r="AU6" s="755"/>
      <c r="AV6" s="755"/>
      <c r="AW6" s="991"/>
      <c r="AX6" s="755"/>
      <c r="AY6" s="755"/>
      <c r="AZ6" s="755"/>
      <c r="BA6" s="755"/>
      <c r="BB6" s="755"/>
      <c r="BC6" s="755"/>
      <c r="BD6" s="991"/>
      <c r="BE6" s="755"/>
      <c r="BF6" s="755"/>
      <c r="BG6" s="755"/>
      <c r="BH6" s="755"/>
      <c r="BI6" s="755"/>
      <c r="BJ6" s="755"/>
      <c r="BK6" s="991"/>
      <c r="BL6" s="755"/>
      <c r="BM6" s="755"/>
      <c r="BN6" s="755"/>
      <c r="BO6" s="755"/>
      <c r="BP6" s="755"/>
      <c r="BQ6" s="755"/>
      <c r="BR6" s="991"/>
      <c r="BS6" s="755"/>
      <c r="BT6" s="755"/>
      <c r="BU6" s="755"/>
      <c r="BV6" s="755"/>
      <c r="BW6" s="755"/>
      <c r="BX6" s="755"/>
      <c r="BY6" s="991"/>
      <c r="BZ6" s="755"/>
      <c r="CA6" s="755"/>
      <c r="CB6" s="755"/>
      <c r="CC6" s="755"/>
      <c r="CD6" s="755"/>
      <c r="CE6" s="755"/>
      <c r="CF6" s="991"/>
    </row>
    <row r="7" spans="1:98" s="570" customFormat="1" ht="22.5">
      <c r="A7" s="590"/>
      <c r="B7" s="590"/>
      <c r="C7" s="590"/>
      <c r="D7" s="590"/>
      <c r="E7" s="590"/>
      <c r="F7" s="590"/>
      <c r="G7" s="590"/>
      <c r="H7" s="590"/>
      <c r="L7" s="499"/>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I7" s="590"/>
      <c r="CJ7" s="590"/>
      <c r="CK7" s="590"/>
      <c r="CL7" s="590"/>
      <c r="CM7" s="590"/>
      <c r="CN7" s="590"/>
      <c r="CO7" s="590"/>
      <c r="CP7" s="590"/>
      <c r="CQ7" s="590"/>
      <c r="CR7" s="590"/>
      <c r="CS7" s="590"/>
      <c r="CT7" s="590"/>
    </row>
    <row r="8" spans="1:98" s="570" customFormat="1" ht="18.75">
      <c r="A8" s="590"/>
      <c r="B8" s="590"/>
      <c r="C8" s="590"/>
      <c r="D8" s="590"/>
      <c r="E8" s="590"/>
      <c r="F8" s="590"/>
      <c r="G8" s="590"/>
      <c r="H8" s="590"/>
      <c r="L8" s="499"/>
      <c r="M8" s="617" t="s">
        <v>596</v>
      </c>
      <c r="N8" s="666"/>
      <c r="O8" s="1254" t="str">
        <f>IF(datePr_ch="",IF(datePr="","",datePr),datePr_ch)</f>
        <v>20.12.2021</v>
      </c>
      <c r="P8" s="1255"/>
      <c r="Q8" s="1255"/>
      <c r="R8" s="1255"/>
      <c r="S8" s="1255"/>
      <c r="T8" s="1256"/>
      <c r="U8" s="6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590"/>
      <c r="CJ8" s="590"/>
      <c r="CK8" s="590"/>
      <c r="CL8" s="590"/>
      <c r="CM8" s="590"/>
      <c r="CN8" s="590"/>
      <c r="CO8" s="590"/>
      <c r="CP8" s="590"/>
      <c r="CQ8" s="590"/>
      <c r="CR8" s="590"/>
      <c r="CS8" s="590"/>
      <c r="CT8" s="590"/>
    </row>
    <row r="9" spans="1:98" s="570" customFormat="1" ht="18.75">
      <c r="A9" s="590"/>
      <c r="B9" s="590"/>
      <c r="C9" s="590"/>
      <c r="D9" s="590"/>
      <c r="E9" s="590"/>
      <c r="F9" s="590"/>
      <c r="G9" s="590"/>
      <c r="H9" s="590"/>
      <c r="L9" s="552"/>
      <c r="M9" s="617" t="s">
        <v>595</v>
      </c>
      <c r="N9" s="666"/>
      <c r="O9" s="1254" t="str">
        <f>IF(numberPr_ch="",IF(numberPr="","",numberPr),numberPr_ch)</f>
        <v>80/17</v>
      </c>
      <c r="P9" s="1255"/>
      <c r="Q9" s="1255"/>
      <c r="R9" s="1255"/>
      <c r="S9" s="1255"/>
      <c r="T9" s="1256"/>
      <c r="U9" s="6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590"/>
      <c r="CJ9" s="590"/>
      <c r="CK9" s="590"/>
      <c r="CL9" s="590"/>
      <c r="CM9" s="590"/>
      <c r="CN9" s="590"/>
      <c r="CO9" s="590"/>
      <c r="CP9" s="590"/>
      <c r="CQ9" s="590"/>
      <c r="CR9" s="590"/>
      <c r="CS9" s="590"/>
      <c r="CT9" s="590"/>
    </row>
    <row r="10" spans="1:98" s="570" customFormat="1" ht="18.75">
      <c r="A10" s="590"/>
      <c r="B10" s="590"/>
      <c r="C10" s="590"/>
      <c r="D10" s="590"/>
      <c r="E10" s="590"/>
      <c r="F10" s="590"/>
      <c r="G10" s="590"/>
      <c r="H10" s="590"/>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I10" s="590"/>
      <c r="CJ10" s="590"/>
      <c r="CK10" s="590"/>
      <c r="CL10" s="590"/>
      <c r="CM10" s="590"/>
      <c r="CN10" s="590"/>
      <c r="CO10" s="590"/>
      <c r="CP10" s="590"/>
      <c r="CQ10" s="590"/>
      <c r="CR10" s="590"/>
      <c r="CS10" s="590"/>
      <c r="CT10" s="590"/>
    </row>
    <row r="11" spans="1:98" s="570" customFormat="1" ht="11.25" hidden="1" customHeight="1">
      <c r="A11" s="590"/>
      <c r="B11" s="590"/>
      <c r="C11" s="590"/>
      <c r="D11" s="590"/>
      <c r="E11" s="590"/>
      <c r="F11" s="590"/>
      <c r="G11" s="590"/>
      <c r="H11" s="590"/>
      <c r="L11" s="1236"/>
      <c r="M11" s="1236"/>
      <c r="N11" s="566"/>
      <c r="O11" s="1257"/>
      <c r="P11" s="1257"/>
      <c r="Q11" s="1257"/>
      <c r="R11" s="1257"/>
      <c r="S11" s="1257"/>
      <c r="T11" s="1257"/>
      <c r="U11" s="588" t="s">
        <v>373</v>
      </c>
      <c r="V11" s="1257"/>
      <c r="W11" s="1257"/>
      <c r="X11" s="1257"/>
      <c r="Y11" s="1257"/>
      <c r="Z11" s="1257"/>
      <c r="AA11" s="1257"/>
      <c r="AB11" s="1011" t="s">
        <v>373</v>
      </c>
      <c r="AC11" s="1257"/>
      <c r="AD11" s="1257"/>
      <c r="AE11" s="1257"/>
      <c r="AF11" s="1257"/>
      <c r="AG11" s="1257"/>
      <c r="AH11" s="1257"/>
      <c r="AI11" s="1011" t="s">
        <v>373</v>
      </c>
      <c r="AJ11" s="1257"/>
      <c r="AK11" s="1257"/>
      <c r="AL11" s="1257"/>
      <c r="AM11" s="1257"/>
      <c r="AN11" s="1257"/>
      <c r="AO11" s="1257"/>
      <c r="AP11" s="1011" t="s">
        <v>373</v>
      </c>
      <c r="AQ11" s="1257"/>
      <c r="AR11" s="1257"/>
      <c r="AS11" s="1257"/>
      <c r="AT11" s="1257"/>
      <c r="AU11" s="1257"/>
      <c r="AV11" s="1257"/>
      <c r="AW11" s="1011" t="s">
        <v>373</v>
      </c>
      <c r="AX11" s="1257"/>
      <c r="AY11" s="1257"/>
      <c r="AZ11" s="1257"/>
      <c r="BA11" s="1257"/>
      <c r="BB11" s="1257"/>
      <c r="BC11" s="1257"/>
      <c r="BD11" s="1011" t="s">
        <v>373</v>
      </c>
      <c r="BE11" s="1257"/>
      <c r="BF11" s="1257"/>
      <c r="BG11" s="1257"/>
      <c r="BH11" s="1257"/>
      <c r="BI11" s="1257"/>
      <c r="BJ11" s="1257"/>
      <c r="BK11" s="1011" t="s">
        <v>373</v>
      </c>
      <c r="BL11" s="1257"/>
      <c r="BM11" s="1257"/>
      <c r="BN11" s="1257"/>
      <c r="BO11" s="1257"/>
      <c r="BP11" s="1257"/>
      <c r="BQ11" s="1257"/>
      <c r="BR11" s="1011" t="s">
        <v>373</v>
      </c>
      <c r="BS11" s="1257"/>
      <c r="BT11" s="1257"/>
      <c r="BU11" s="1257"/>
      <c r="BV11" s="1257"/>
      <c r="BW11" s="1257"/>
      <c r="BX11" s="1257"/>
      <c r="BY11" s="1011" t="s">
        <v>373</v>
      </c>
      <c r="BZ11" s="1257"/>
      <c r="CA11" s="1257"/>
      <c r="CB11" s="1257"/>
      <c r="CC11" s="1257"/>
      <c r="CD11" s="1257"/>
      <c r="CE11" s="1257"/>
      <c r="CF11" s="1011" t="s">
        <v>373</v>
      </c>
      <c r="CI11" s="590"/>
      <c r="CJ11" s="590"/>
      <c r="CK11" s="590"/>
      <c r="CL11" s="590"/>
      <c r="CM11" s="590"/>
      <c r="CN11" s="590"/>
      <c r="CO11" s="590"/>
      <c r="CP11" s="590"/>
      <c r="CQ11" s="590"/>
      <c r="CR11" s="590"/>
      <c r="CS11" s="590"/>
      <c r="CT11" s="590"/>
    </row>
    <row r="12" spans="1:98">
      <c r="J12" s="529"/>
      <c r="K12" s="529"/>
      <c r="L12" s="524"/>
      <c r="M12" s="524"/>
      <c r="N12" s="524"/>
      <c r="O12" s="1253"/>
      <c r="P12" s="1253"/>
      <c r="Q12" s="1253"/>
      <c r="R12" s="1253"/>
      <c r="S12" s="1253"/>
      <c r="T12" s="1253"/>
      <c r="U12" s="1253"/>
      <c r="V12" s="1253" t="s">
        <v>2882</v>
      </c>
      <c r="W12" s="1253"/>
      <c r="X12" s="1253"/>
      <c r="Y12" s="1253"/>
      <c r="Z12" s="1253"/>
      <c r="AA12" s="1253"/>
      <c r="AB12" s="1253"/>
      <c r="AC12" s="1253" t="s">
        <v>2882</v>
      </c>
      <c r="AD12" s="1253"/>
      <c r="AE12" s="1253"/>
      <c r="AF12" s="1253"/>
      <c r="AG12" s="1253"/>
      <c r="AH12" s="1253"/>
      <c r="AI12" s="1253"/>
      <c r="AJ12" s="1253" t="s">
        <v>2882</v>
      </c>
      <c r="AK12" s="1253"/>
      <c r="AL12" s="1253"/>
      <c r="AM12" s="1253"/>
      <c r="AN12" s="1253"/>
      <c r="AO12" s="1253"/>
      <c r="AP12" s="1253"/>
      <c r="AQ12" s="1253" t="s">
        <v>2882</v>
      </c>
      <c r="AR12" s="1253"/>
      <c r="AS12" s="1253"/>
      <c r="AT12" s="1253"/>
      <c r="AU12" s="1253"/>
      <c r="AV12" s="1253"/>
      <c r="AW12" s="1253"/>
      <c r="AX12" s="1253" t="s">
        <v>2882</v>
      </c>
      <c r="AY12" s="1253"/>
      <c r="AZ12" s="1253"/>
      <c r="BA12" s="1253"/>
      <c r="BB12" s="1253"/>
      <c r="BC12" s="1253"/>
      <c r="BD12" s="1253"/>
      <c r="BE12" s="1253" t="s">
        <v>2882</v>
      </c>
      <c r="BF12" s="1253"/>
      <c r="BG12" s="1253"/>
      <c r="BH12" s="1253"/>
      <c r="BI12" s="1253"/>
      <c r="BJ12" s="1253"/>
      <c r="BK12" s="1253"/>
      <c r="BL12" s="1253" t="s">
        <v>2882</v>
      </c>
      <c r="BM12" s="1253"/>
      <c r="BN12" s="1253"/>
      <c r="BO12" s="1253"/>
      <c r="BP12" s="1253"/>
      <c r="BQ12" s="1253"/>
      <c r="BR12" s="1253"/>
      <c r="BS12" s="1253" t="s">
        <v>2882</v>
      </c>
      <c r="BT12" s="1253"/>
      <c r="BU12" s="1253"/>
      <c r="BV12" s="1253"/>
      <c r="BW12" s="1253"/>
      <c r="BX12" s="1253"/>
      <c r="BY12" s="1253"/>
      <c r="BZ12" s="1253" t="s">
        <v>2882</v>
      </c>
      <c r="CA12" s="1253"/>
      <c r="CB12" s="1253"/>
      <c r="CC12" s="1253"/>
      <c r="CD12" s="1253"/>
      <c r="CE12" s="1253"/>
      <c r="CF12" s="1253"/>
    </row>
    <row r="13" spans="1:98" ht="14.25" customHeight="1">
      <c r="J13" s="529"/>
      <c r="K13" s="529"/>
      <c r="L13" s="1155" t="s">
        <v>454</v>
      </c>
      <c r="M13" s="1155"/>
      <c r="N13" s="1155"/>
      <c r="O13" s="1155"/>
      <c r="P13" s="1155"/>
      <c r="Q13" s="1155"/>
      <c r="R13" s="1155"/>
      <c r="S13" s="1155"/>
      <c r="T13" s="1155"/>
      <c r="U13" s="1155"/>
      <c r="V13" s="1155"/>
      <c r="W13" s="1155"/>
      <c r="X13" s="1155"/>
      <c r="Y13" s="1155"/>
      <c r="Z13" s="1155"/>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t="s">
        <v>455</v>
      </c>
    </row>
    <row r="14" spans="1:98" ht="14.25" customHeight="1">
      <c r="J14" s="529"/>
      <c r="K14" s="529"/>
      <c r="L14" s="1219" t="s">
        <v>92</v>
      </c>
      <c r="M14" s="1219" t="s">
        <v>639</v>
      </c>
      <c r="N14" s="521"/>
      <c r="O14" s="1220" t="s">
        <v>641</v>
      </c>
      <c r="P14" s="1221"/>
      <c r="Q14" s="1221"/>
      <c r="R14" s="1221"/>
      <c r="S14" s="1221"/>
      <c r="T14" s="1222"/>
      <c r="U14" s="1230" t="s">
        <v>341</v>
      </c>
      <c r="V14" s="1220" t="s">
        <v>641</v>
      </c>
      <c r="W14" s="1221"/>
      <c r="X14" s="1221"/>
      <c r="Y14" s="1221"/>
      <c r="Z14" s="1221"/>
      <c r="AA14" s="1222"/>
      <c r="AB14" s="1230" t="s">
        <v>341</v>
      </c>
      <c r="AC14" s="1220" t="s">
        <v>641</v>
      </c>
      <c r="AD14" s="1221"/>
      <c r="AE14" s="1221"/>
      <c r="AF14" s="1221"/>
      <c r="AG14" s="1221"/>
      <c r="AH14" s="1222"/>
      <c r="AI14" s="1230" t="s">
        <v>341</v>
      </c>
      <c r="AJ14" s="1220" t="s">
        <v>641</v>
      </c>
      <c r="AK14" s="1221"/>
      <c r="AL14" s="1221"/>
      <c r="AM14" s="1221"/>
      <c r="AN14" s="1221"/>
      <c r="AO14" s="1222"/>
      <c r="AP14" s="1230" t="s">
        <v>341</v>
      </c>
      <c r="AQ14" s="1220" t="s">
        <v>641</v>
      </c>
      <c r="AR14" s="1221"/>
      <c r="AS14" s="1221"/>
      <c r="AT14" s="1221"/>
      <c r="AU14" s="1221"/>
      <c r="AV14" s="1222"/>
      <c r="AW14" s="1230" t="s">
        <v>341</v>
      </c>
      <c r="AX14" s="1220" t="s">
        <v>641</v>
      </c>
      <c r="AY14" s="1221"/>
      <c r="AZ14" s="1221"/>
      <c r="BA14" s="1221"/>
      <c r="BB14" s="1221"/>
      <c r="BC14" s="1222"/>
      <c r="BD14" s="1230" t="s">
        <v>341</v>
      </c>
      <c r="BE14" s="1220" t="s">
        <v>641</v>
      </c>
      <c r="BF14" s="1221"/>
      <c r="BG14" s="1221"/>
      <c r="BH14" s="1221"/>
      <c r="BI14" s="1221"/>
      <c r="BJ14" s="1222"/>
      <c r="BK14" s="1230" t="s">
        <v>341</v>
      </c>
      <c r="BL14" s="1220" t="s">
        <v>641</v>
      </c>
      <c r="BM14" s="1221"/>
      <c r="BN14" s="1221"/>
      <c r="BO14" s="1221"/>
      <c r="BP14" s="1221"/>
      <c r="BQ14" s="1222"/>
      <c r="BR14" s="1230" t="s">
        <v>341</v>
      </c>
      <c r="BS14" s="1220" t="s">
        <v>641</v>
      </c>
      <c r="BT14" s="1221"/>
      <c r="BU14" s="1221"/>
      <c r="BV14" s="1221"/>
      <c r="BW14" s="1221"/>
      <c r="BX14" s="1222"/>
      <c r="BY14" s="1230" t="s">
        <v>341</v>
      </c>
      <c r="BZ14" s="1220" t="s">
        <v>641</v>
      </c>
      <c r="CA14" s="1221"/>
      <c r="CB14" s="1221"/>
      <c r="CC14" s="1221"/>
      <c r="CD14" s="1221"/>
      <c r="CE14" s="1222"/>
      <c r="CF14" s="1230" t="s">
        <v>341</v>
      </c>
      <c r="CG14" s="1216" t="s">
        <v>275</v>
      </c>
      <c r="CH14" s="1155"/>
    </row>
    <row r="15" spans="1:98" ht="14.25" customHeight="1">
      <c r="J15" s="529"/>
      <c r="K15" s="529"/>
      <c r="L15" s="1219"/>
      <c r="M15" s="1219"/>
      <c r="N15" s="521"/>
      <c r="O15" s="1225" t="s">
        <v>621</v>
      </c>
      <c r="P15" s="1223"/>
      <c r="Q15" s="1224"/>
      <c r="R15" s="1228" t="s">
        <v>654</v>
      </c>
      <c r="S15" s="1228"/>
      <c r="T15" s="1229"/>
      <c r="U15" s="1231"/>
      <c r="V15" s="1225" t="s">
        <v>621</v>
      </c>
      <c r="W15" s="1223"/>
      <c r="X15" s="1224"/>
      <c r="Y15" s="1228" t="s">
        <v>654</v>
      </c>
      <c r="Z15" s="1228"/>
      <c r="AA15" s="1229"/>
      <c r="AB15" s="1231"/>
      <c r="AC15" s="1225" t="s">
        <v>621</v>
      </c>
      <c r="AD15" s="1223"/>
      <c r="AE15" s="1224"/>
      <c r="AF15" s="1228" t="s">
        <v>654</v>
      </c>
      <c r="AG15" s="1228"/>
      <c r="AH15" s="1229"/>
      <c r="AI15" s="1231"/>
      <c r="AJ15" s="1225" t="s">
        <v>621</v>
      </c>
      <c r="AK15" s="1223"/>
      <c r="AL15" s="1224"/>
      <c r="AM15" s="1228" t="s">
        <v>654</v>
      </c>
      <c r="AN15" s="1228"/>
      <c r="AO15" s="1229"/>
      <c r="AP15" s="1231"/>
      <c r="AQ15" s="1225" t="s">
        <v>621</v>
      </c>
      <c r="AR15" s="1223"/>
      <c r="AS15" s="1224"/>
      <c r="AT15" s="1228" t="s">
        <v>654</v>
      </c>
      <c r="AU15" s="1228"/>
      <c r="AV15" s="1229"/>
      <c r="AW15" s="1231"/>
      <c r="AX15" s="1225" t="s">
        <v>621</v>
      </c>
      <c r="AY15" s="1223"/>
      <c r="AZ15" s="1224"/>
      <c r="BA15" s="1228" t="s">
        <v>654</v>
      </c>
      <c r="BB15" s="1228"/>
      <c r="BC15" s="1229"/>
      <c r="BD15" s="1231"/>
      <c r="BE15" s="1225" t="s">
        <v>621</v>
      </c>
      <c r="BF15" s="1223"/>
      <c r="BG15" s="1224"/>
      <c r="BH15" s="1228" t="s">
        <v>654</v>
      </c>
      <c r="BI15" s="1228"/>
      <c r="BJ15" s="1229"/>
      <c r="BK15" s="1231"/>
      <c r="BL15" s="1225" t="s">
        <v>621</v>
      </c>
      <c r="BM15" s="1223"/>
      <c r="BN15" s="1224"/>
      <c r="BO15" s="1228" t="s">
        <v>654</v>
      </c>
      <c r="BP15" s="1228"/>
      <c r="BQ15" s="1229"/>
      <c r="BR15" s="1231"/>
      <c r="BS15" s="1225" t="s">
        <v>621</v>
      </c>
      <c r="BT15" s="1223"/>
      <c r="BU15" s="1224"/>
      <c r="BV15" s="1228" t="s">
        <v>654</v>
      </c>
      <c r="BW15" s="1228"/>
      <c r="BX15" s="1229"/>
      <c r="BY15" s="1231"/>
      <c r="BZ15" s="1225" t="s">
        <v>621</v>
      </c>
      <c r="CA15" s="1223"/>
      <c r="CB15" s="1224"/>
      <c r="CC15" s="1228" t="s">
        <v>654</v>
      </c>
      <c r="CD15" s="1228"/>
      <c r="CE15" s="1229"/>
      <c r="CF15" s="1231"/>
      <c r="CG15" s="1217"/>
      <c r="CH15" s="1155"/>
    </row>
    <row r="16" spans="1:98" ht="30" customHeight="1">
      <c r="J16" s="529"/>
      <c r="K16" s="529"/>
      <c r="L16" s="1219"/>
      <c r="M16" s="1219"/>
      <c r="N16" s="520"/>
      <c r="O16" s="1226"/>
      <c r="P16" s="535"/>
      <c r="Q16" s="535"/>
      <c r="R16" s="536" t="s">
        <v>274</v>
      </c>
      <c r="S16" s="1214" t="s">
        <v>273</v>
      </c>
      <c r="T16" s="1215"/>
      <c r="U16" s="1232"/>
      <c r="V16" s="1226"/>
      <c r="W16" s="756"/>
      <c r="X16" s="756"/>
      <c r="Y16" s="1114" t="s">
        <v>274</v>
      </c>
      <c r="Z16" s="1214" t="s">
        <v>273</v>
      </c>
      <c r="AA16" s="1215"/>
      <c r="AB16" s="1232"/>
      <c r="AC16" s="1226"/>
      <c r="AD16" s="756"/>
      <c r="AE16" s="756"/>
      <c r="AF16" s="1114" t="s">
        <v>274</v>
      </c>
      <c r="AG16" s="1214" t="s">
        <v>273</v>
      </c>
      <c r="AH16" s="1215"/>
      <c r="AI16" s="1232"/>
      <c r="AJ16" s="1226"/>
      <c r="AK16" s="756"/>
      <c r="AL16" s="756"/>
      <c r="AM16" s="1114" t="s">
        <v>274</v>
      </c>
      <c r="AN16" s="1214" t="s">
        <v>273</v>
      </c>
      <c r="AO16" s="1215"/>
      <c r="AP16" s="1232"/>
      <c r="AQ16" s="1226"/>
      <c r="AR16" s="756"/>
      <c r="AS16" s="756"/>
      <c r="AT16" s="1114" t="s">
        <v>274</v>
      </c>
      <c r="AU16" s="1214" t="s">
        <v>273</v>
      </c>
      <c r="AV16" s="1215"/>
      <c r="AW16" s="1232"/>
      <c r="AX16" s="1226"/>
      <c r="AY16" s="756"/>
      <c r="AZ16" s="756"/>
      <c r="BA16" s="1114" t="s">
        <v>274</v>
      </c>
      <c r="BB16" s="1214" t="s">
        <v>273</v>
      </c>
      <c r="BC16" s="1215"/>
      <c r="BD16" s="1232"/>
      <c r="BE16" s="1226"/>
      <c r="BF16" s="756"/>
      <c r="BG16" s="756"/>
      <c r="BH16" s="1114" t="s">
        <v>274</v>
      </c>
      <c r="BI16" s="1214" t="s">
        <v>273</v>
      </c>
      <c r="BJ16" s="1215"/>
      <c r="BK16" s="1232"/>
      <c r="BL16" s="1226"/>
      <c r="BM16" s="756"/>
      <c r="BN16" s="756"/>
      <c r="BO16" s="1114" t="s">
        <v>274</v>
      </c>
      <c r="BP16" s="1214" t="s">
        <v>273</v>
      </c>
      <c r="BQ16" s="1215"/>
      <c r="BR16" s="1232"/>
      <c r="BS16" s="1226"/>
      <c r="BT16" s="756"/>
      <c r="BU16" s="756"/>
      <c r="BV16" s="1114" t="s">
        <v>274</v>
      </c>
      <c r="BW16" s="1214" t="s">
        <v>273</v>
      </c>
      <c r="BX16" s="1215"/>
      <c r="BY16" s="1232"/>
      <c r="BZ16" s="1226"/>
      <c r="CA16" s="756"/>
      <c r="CB16" s="756"/>
      <c r="CC16" s="1114" t="s">
        <v>274</v>
      </c>
      <c r="CD16" s="1214" t="s">
        <v>273</v>
      </c>
      <c r="CE16" s="1215"/>
      <c r="CF16" s="1232"/>
      <c r="CG16" s="1218"/>
      <c r="CH16" s="1155"/>
    </row>
    <row r="17" spans="1:99">
      <c r="J17" s="529"/>
      <c r="K17" s="569">
        <v>1</v>
      </c>
      <c r="L17" s="647" t="s">
        <v>93</v>
      </c>
      <c r="M17" s="647" t="s">
        <v>49</v>
      </c>
      <c r="N17" s="668" t="s">
        <v>49</v>
      </c>
      <c r="O17" s="648">
        <f ca="1">OFFSET(O17,0,-1)+1</f>
        <v>3</v>
      </c>
      <c r="P17" s="649">
        <f ca="1">OFFSET(P17,0,-1)</f>
        <v>3</v>
      </c>
      <c r="Q17" s="649">
        <f ca="1">OFFSET(Q17,0,-1)</f>
        <v>3</v>
      </c>
      <c r="R17" s="648">
        <f ca="1">OFFSET(R17,0,-1)+1</f>
        <v>4</v>
      </c>
      <c r="S17" s="1237">
        <f ca="1">OFFSET(S17,0,-1)+1</f>
        <v>5</v>
      </c>
      <c r="T17" s="1237"/>
      <c r="U17" s="648">
        <f ca="1">OFFSET(U17,0,-2)+1</f>
        <v>6</v>
      </c>
      <c r="V17" s="1113">
        <f ca="1">OFFSET(V17,0,-1)+1</f>
        <v>7</v>
      </c>
      <c r="W17" s="649">
        <f ca="1">OFFSET(W17,0,-1)</f>
        <v>7</v>
      </c>
      <c r="X17" s="649">
        <f ca="1">OFFSET(X17,0,-1)</f>
        <v>7</v>
      </c>
      <c r="Y17" s="1113">
        <f ca="1">OFFSET(Y17,0,-1)+1</f>
        <v>8</v>
      </c>
      <c r="Z17" s="1237">
        <f ca="1">OFFSET(Z17,0,-1)+1</f>
        <v>9</v>
      </c>
      <c r="AA17" s="1237"/>
      <c r="AB17" s="1113">
        <f ca="1">OFFSET(AB17,0,-2)+1</f>
        <v>10</v>
      </c>
      <c r="AC17" s="1113">
        <f ca="1">OFFSET(AC17,0,-1)+1</f>
        <v>11</v>
      </c>
      <c r="AD17" s="649">
        <f ca="1">OFFSET(AD17,0,-1)</f>
        <v>11</v>
      </c>
      <c r="AE17" s="649">
        <f ca="1">OFFSET(AE17,0,-1)</f>
        <v>11</v>
      </c>
      <c r="AF17" s="1113">
        <f ca="1">OFFSET(AF17,0,-1)+1</f>
        <v>12</v>
      </c>
      <c r="AG17" s="1237">
        <f ca="1">OFFSET(AG17,0,-1)+1</f>
        <v>13</v>
      </c>
      <c r="AH17" s="1237"/>
      <c r="AI17" s="1113">
        <f ca="1">OFFSET(AI17,0,-2)+1</f>
        <v>14</v>
      </c>
      <c r="AJ17" s="1113">
        <f ca="1">OFFSET(AJ17,0,-1)+1</f>
        <v>15</v>
      </c>
      <c r="AK17" s="649">
        <f ca="1">OFFSET(AK17,0,-1)</f>
        <v>15</v>
      </c>
      <c r="AL17" s="649">
        <f ca="1">OFFSET(AL17,0,-1)</f>
        <v>15</v>
      </c>
      <c r="AM17" s="1113">
        <f ca="1">OFFSET(AM17,0,-1)+1</f>
        <v>16</v>
      </c>
      <c r="AN17" s="1237">
        <f ca="1">OFFSET(AN17,0,-1)+1</f>
        <v>17</v>
      </c>
      <c r="AO17" s="1237"/>
      <c r="AP17" s="1113">
        <f ca="1">OFFSET(AP17,0,-2)+1</f>
        <v>18</v>
      </c>
      <c r="AQ17" s="1113">
        <f ca="1">OFFSET(AQ17,0,-1)+1</f>
        <v>19</v>
      </c>
      <c r="AR17" s="649">
        <f ca="1">OFFSET(AR17,0,-1)</f>
        <v>19</v>
      </c>
      <c r="AS17" s="649">
        <f ca="1">OFFSET(AS17,0,-1)</f>
        <v>19</v>
      </c>
      <c r="AT17" s="1113">
        <f ca="1">OFFSET(AT17,0,-1)+1</f>
        <v>20</v>
      </c>
      <c r="AU17" s="1237">
        <f ca="1">OFFSET(AU17,0,-1)+1</f>
        <v>21</v>
      </c>
      <c r="AV17" s="1237"/>
      <c r="AW17" s="1113">
        <f ca="1">OFFSET(AW17,0,-2)+1</f>
        <v>22</v>
      </c>
      <c r="AX17" s="1113">
        <f ca="1">OFFSET(AX17,0,-1)+1</f>
        <v>23</v>
      </c>
      <c r="AY17" s="649">
        <f ca="1">OFFSET(AY17,0,-1)</f>
        <v>23</v>
      </c>
      <c r="AZ17" s="649">
        <f ca="1">OFFSET(AZ17,0,-1)</f>
        <v>23</v>
      </c>
      <c r="BA17" s="1113">
        <f ca="1">OFFSET(BA17,0,-1)+1</f>
        <v>24</v>
      </c>
      <c r="BB17" s="1237">
        <f ca="1">OFFSET(BB17,0,-1)+1</f>
        <v>25</v>
      </c>
      <c r="BC17" s="1237"/>
      <c r="BD17" s="1113">
        <f ca="1">OFFSET(BD17,0,-2)+1</f>
        <v>26</v>
      </c>
      <c r="BE17" s="1113">
        <f ca="1">OFFSET(BE17,0,-1)+1</f>
        <v>27</v>
      </c>
      <c r="BF17" s="649">
        <f ca="1">OFFSET(BF17,0,-1)</f>
        <v>27</v>
      </c>
      <c r="BG17" s="649">
        <f ca="1">OFFSET(BG17,0,-1)</f>
        <v>27</v>
      </c>
      <c r="BH17" s="1113">
        <f ca="1">OFFSET(BH17,0,-1)+1</f>
        <v>28</v>
      </c>
      <c r="BI17" s="1237">
        <f ca="1">OFFSET(BI17,0,-1)+1</f>
        <v>29</v>
      </c>
      <c r="BJ17" s="1237"/>
      <c r="BK17" s="1113">
        <f ca="1">OFFSET(BK17,0,-2)+1</f>
        <v>30</v>
      </c>
      <c r="BL17" s="1113">
        <f ca="1">OFFSET(BL17,0,-1)+1</f>
        <v>31</v>
      </c>
      <c r="BM17" s="649">
        <f ca="1">OFFSET(BM17,0,-1)</f>
        <v>31</v>
      </c>
      <c r="BN17" s="649">
        <f ca="1">OFFSET(BN17,0,-1)</f>
        <v>31</v>
      </c>
      <c r="BO17" s="1113">
        <f ca="1">OFFSET(BO17,0,-1)+1</f>
        <v>32</v>
      </c>
      <c r="BP17" s="1237">
        <f ca="1">OFFSET(BP17,0,-1)+1</f>
        <v>33</v>
      </c>
      <c r="BQ17" s="1237"/>
      <c r="BR17" s="1113">
        <f ca="1">OFFSET(BR17,0,-2)+1</f>
        <v>34</v>
      </c>
      <c r="BS17" s="1113">
        <f ca="1">OFFSET(BS17,0,-1)+1</f>
        <v>35</v>
      </c>
      <c r="BT17" s="649">
        <f ca="1">OFFSET(BT17,0,-1)</f>
        <v>35</v>
      </c>
      <c r="BU17" s="649">
        <f ca="1">OFFSET(BU17,0,-1)</f>
        <v>35</v>
      </c>
      <c r="BV17" s="1113">
        <f ca="1">OFFSET(BV17,0,-1)+1</f>
        <v>36</v>
      </c>
      <c r="BW17" s="1237">
        <f ca="1">OFFSET(BW17,0,-1)+1</f>
        <v>37</v>
      </c>
      <c r="BX17" s="1237"/>
      <c r="BY17" s="1113">
        <f ca="1">OFFSET(BY17,0,-2)+1</f>
        <v>38</v>
      </c>
      <c r="BZ17" s="1113">
        <f ca="1">OFFSET(BZ17,0,-1)+1</f>
        <v>39</v>
      </c>
      <c r="CA17" s="649">
        <f ca="1">OFFSET(CA17,0,-1)</f>
        <v>39</v>
      </c>
      <c r="CB17" s="649">
        <f ca="1">OFFSET(CB17,0,-1)</f>
        <v>39</v>
      </c>
      <c r="CC17" s="1113">
        <f ca="1">OFFSET(CC17,0,-1)+1</f>
        <v>40</v>
      </c>
      <c r="CD17" s="1237">
        <f ca="1">OFFSET(CD17,0,-1)+1</f>
        <v>41</v>
      </c>
      <c r="CE17" s="1237"/>
      <c r="CF17" s="1113">
        <f ca="1">OFFSET(CF17,0,-2)+1</f>
        <v>42</v>
      </c>
      <c r="CG17" s="649">
        <f ca="1">OFFSET(CG17,0,-1)</f>
        <v>42</v>
      </c>
      <c r="CH17" s="648">
        <f ca="1">OFFSET(CH17,0,-1)+1</f>
        <v>43</v>
      </c>
    </row>
    <row r="18" spans="1:99" ht="22.5">
      <c r="A18" s="1238">
        <v>1</v>
      </c>
      <c r="B18" s="919"/>
      <c r="C18" s="919"/>
      <c r="D18" s="919"/>
      <c r="E18" s="920"/>
      <c r="F18" s="921"/>
      <c r="G18" s="919"/>
      <c r="H18" s="919"/>
      <c r="I18" s="922"/>
      <c r="J18" s="917"/>
      <c r="K18" s="926">
        <v>1</v>
      </c>
      <c r="L18" s="593">
        <f>mergeValue(A18)</f>
        <v>1</v>
      </c>
      <c r="M18" s="641" t="s">
        <v>20</v>
      </c>
      <c r="N18" s="580"/>
      <c r="O18" s="1250" t="str">
        <f>IF('Перечень тарифов'!J21="","","" &amp; 'Перечень тарифов'!J21 &amp; "")</f>
        <v>Тариф на теплоноситель, поставляемый потребителям</v>
      </c>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50"/>
      <c r="BT18" s="1250"/>
      <c r="BU18" s="1250"/>
      <c r="BV18" s="1250"/>
      <c r="BW18" s="1250"/>
      <c r="BX18" s="1250"/>
      <c r="BY18" s="1250"/>
      <c r="BZ18" s="1250"/>
      <c r="CA18" s="1250"/>
      <c r="CB18" s="1250"/>
      <c r="CC18" s="1250"/>
      <c r="CD18" s="1250"/>
      <c r="CE18" s="1250"/>
      <c r="CF18" s="1250"/>
      <c r="CG18" s="1250"/>
      <c r="CH18" s="630" t="s">
        <v>658</v>
      </c>
    </row>
    <row r="19" spans="1:99" hidden="1">
      <c r="A19" s="1238"/>
      <c r="B19" s="1238">
        <v>1</v>
      </c>
      <c r="C19" s="919"/>
      <c r="D19" s="919"/>
      <c r="E19" s="921"/>
      <c r="F19" s="921"/>
      <c r="G19" s="919"/>
      <c r="H19" s="919"/>
      <c r="I19" s="916"/>
      <c r="J19" s="915"/>
      <c r="K19" s="926">
        <v>1</v>
      </c>
      <c r="L19" s="593" t="str">
        <f>mergeValue(A19) &amp;"."&amp; mergeValue(B19)</f>
        <v>1.1</v>
      </c>
      <c r="M19" s="546"/>
      <c r="N19" s="580"/>
      <c r="O19" s="1250"/>
      <c r="P19" s="1250"/>
      <c r="Q19" s="1250"/>
      <c r="R19" s="1250"/>
      <c r="S19" s="1250"/>
      <c r="T19" s="1250"/>
      <c r="U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50"/>
      <c r="BT19" s="1250"/>
      <c r="BU19" s="1250"/>
      <c r="BV19" s="1250"/>
      <c r="BW19" s="1250"/>
      <c r="BX19" s="1250"/>
      <c r="BY19" s="1250"/>
      <c r="BZ19" s="1250"/>
      <c r="CA19" s="1250"/>
      <c r="CB19" s="1250"/>
      <c r="CC19" s="1250"/>
      <c r="CD19" s="1250"/>
      <c r="CE19" s="1250"/>
      <c r="CF19" s="1250"/>
      <c r="CG19" s="1250"/>
      <c r="CH19" s="630"/>
    </row>
    <row r="20" spans="1:99" ht="22.5">
      <c r="A20" s="1238"/>
      <c r="B20" s="1238"/>
      <c r="C20" s="1238">
        <v>1</v>
      </c>
      <c r="D20" s="919"/>
      <c r="E20" s="921"/>
      <c r="F20" s="921"/>
      <c r="G20" s="919"/>
      <c r="H20" s="919"/>
      <c r="I20" s="923"/>
      <c r="J20" s="915"/>
      <c r="K20" s="926">
        <v>1</v>
      </c>
      <c r="L20" s="593" t="str">
        <f>mergeValue(A20) &amp;"."&amp; mergeValue(B20)&amp;"."&amp; mergeValue(C20)</f>
        <v>1.1.1</v>
      </c>
      <c r="M20" s="547" t="s">
        <v>7</v>
      </c>
      <c r="N20" s="580"/>
      <c r="O20" s="1250" t="str">
        <f>IF('Перечень тарифов'!R21="","","" &amp; 'Перечень тарифов'!R21 &amp; "")</f>
        <v>Зона теплоснабжения №01 Челябинского городского округа</v>
      </c>
      <c r="P20" s="1250"/>
      <c r="Q20" s="1250"/>
      <c r="R20" s="1250"/>
      <c r="S20" s="1250"/>
      <c r="T20" s="1250"/>
      <c r="U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50"/>
      <c r="BT20" s="1250"/>
      <c r="BU20" s="1250"/>
      <c r="BV20" s="1250"/>
      <c r="BW20" s="1250"/>
      <c r="BX20" s="1250"/>
      <c r="BY20" s="1250"/>
      <c r="BZ20" s="1250"/>
      <c r="CA20" s="1250"/>
      <c r="CB20" s="1250"/>
      <c r="CC20" s="1250"/>
      <c r="CD20" s="1250"/>
      <c r="CE20" s="1250"/>
      <c r="CF20" s="1250"/>
      <c r="CG20" s="1250"/>
      <c r="CH20" s="630" t="s">
        <v>633</v>
      </c>
    </row>
    <row r="21" spans="1:99" hidden="1">
      <c r="A21" s="1238"/>
      <c r="B21" s="1238"/>
      <c r="C21" s="1238"/>
      <c r="D21" s="1238">
        <v>1</v>
      </c>
      <c r="E21" s="921"/>
      <c r="F21" s="921"/>
      <c r="G21" s="919"/>
      <c r="H21" s="919"/>
      <c r="I21" s="1238">
        <v>1</v>
      </c>
      <c r="J21" s="915"/>
      <c r="K21" s="926">
        <v>1</v>
      </c>
      <c r="L21" s="593" t="str">
        <f>mergeValue(A21) &amp;"."&amp; mergeValue(B21)&amp;"."&amp; mergeValue(C21)&amp;"."&amp; mergeValue(D21)</f>
        <v>1.1.1.1</v>
      </c>
      <c r="M21" s="548"/>
      <c r="N21" s="58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c r="CB21" s="1250"/>
      <c r="CC21" s="1250"/>
      <c r="CD21" s="1250"/>
      <c r="CE21" s="1250"/>
      <c r="CF21" s="1250"/>
      <c r="CG21" s="1250"/>
      <c r="CH21" s="630"/>
    </row>
    <row r="22" spans="1:99" ht="11.25" hidden="1" customHeight="1">
      <c r="A22" s="1238"/>
      <c r="B22" s="1238"/>
      <c r="C22" s="1238"/>
      <c r="D22" s="1238"/>
      <c r="E22" s="1238">
        <v>1</v>
      </c>
      <c r="F22" s="921"/>
      <c r="G22" s="919"/>
      <c r="H22" s="919"/>
      <c r="I22" s="1238"/>
      <c r="J22" s="921"/>
      <c r="K22" s="926">
        <v>1</v>
      </c>
      <c r="L22" s="593"/>
      <c r="M22" s="554"/>
      <c r="N22" s="581"/>
      <c r="O22" s="631"/>
      <c r="P22" s="631"/>
      <c r="Q22" s="631"/>
      <c r="R22" s="631"/>
      <c r="S22" s="631"/>
      <c r="T22" s="631"/>
      <c r="U22" s="593"/>
      <c r="V22" s="1117"/>
      <c r="W22" s="1117"/>
      <c r="X22" s="1117"/>
      <c r="Y22" s="1117"/>
      <c r="Z22" s="1117"/>
      <c r="AA22" s="1117"/>
      <c r="AB22" s="1116"/>
      <c r="AC22" s="1117"/>
      <c r="AD22" s="1117"/>
      <c r="AE22" s="1117"/>
      <c r="AF22" s="1117"/>
      <c r="AG22" s="1117"/>
      <c r="AH22" s="1117"/>
      <c r="AI22" s="1116"/>
      <c r="AJ22" s="1117"/>
      <c r="AK22" s="1117"/>
      <c r="AL22" s="1117"/>
      <c r="AM22" s="1117"/>
      <c r="AN22" s="1117"/>
      <c r="AO22" s="1117"/>
      <c r="AP22" s="1116"/>
      <c r="AQ22" s="1117"/>
      <c r="AR22" s="1117"/>
      <c r="AS22" s="1117"/>
      <c r="AT22" s="1117"/>
      <c r="AU22" s="1117"/>
      <c r="AV22" s="1117"/>
      <c r="AW22" s="1116"/>
      <c r="AX22" s="1117"/>
      <c r="AY22" s="1117"/>
      <c r="AZ22" s="1117"/>
      <c r="BA22" s="1117"/>
      <c r="BB22" s="1117"/>
      <c r="BC22" s="1117"/>
      <c r="BD22" s="1116"/>
      <c r="BE22" s="1117"/>
      <c r="BF22" s="1117"/>
      <c r="BG22" s="1117"/>
      <c r="BH22" s="1117"/>
      <c r="BI22" s="1117"/>
      <c r="BJ22" s="1117"/>
      <c r="BK22" s="1116"/>
      <c r="BL22" s="1117"/>
      <c r="BM22" s="1117"/>
      <c r="BN22" s="1117"/>
      <c r="BO22" s="1117"/>
      <c r="BP22" s="1117"/>
      <c r="BQ22" s="1117"/>
      <c r="BR22" s="1116"/>
      <c r="BS22" s="1117"/>
      <c r="BT22" s="1117"/>
      <c r="BU22" s="1117"/>
      <c r="BV22" s="1117"/>
      <c r="BW22" s="1117"/>
      <c r="BX22" s="1117"/>
      <c r="BY22" s="1116"/>
      <c r="BZ22" s="1117"/>
      <c r="CA22" s="1117"/>
      <c r="CB22" s="1117"/>
      <c r="CC22" s="1117"/>
      <c r="CD22" s="1117"/>
      <c r="CE22" s="1117"/>
      <c r="CF22" s="1116"/>
      <c r="CG22" s="507"/>
      <c r="CH22" s="559"/>
    </row>
    <row r="23" spans="1:99" ht="90">
      <c r="A23" s="1238"/>
      <c r="B23" s="1238"/>
      <c r="C23" s="1238"/>
      <c r="D23" s="1238"/>
      <c r="E23" s="1238"/>
      <c r="F23" s="1238">
        <v>1</v>
      </c>
      <c r="G23" s="919"/>
      <c r="H23" s="919"/>
      <c r="I23" s="1238"/>
      <c r="J23" s="1258"/>
      <c r="K23" s="926">
        <v>1</v>
      </c>
      <c r="L23" s="593" t="str">
        <f>mergeValue(A23) &amp;"."&amp; mergeValue(B23)&amp;"."&amp; mergeValue(C23)&amp;"."&amp; mergeValue(D23)&amp;"."&amp;  mergeValue(F23)</f>
        <v>1.1.1.1.1</v>
      </c>
      <c r="M23" s="554" t="s">
        <v>10</v>
      </c>
      <c r="N23" s="581"/>
      <c r="O23" s="1240" t="s">
        <v>304</v>
      </c>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240"/>
      <c r="BT23" s="1240"/>
      <c r="BU23" s="1240"/>
      <c r="BV23" s="1240"/>
      <c r="BW23" s="1240"/>
      <c r="BX23" s="1240"/>
      <c r="BY23" s="1240"/>
      <c r="BZ23" s="1240"/>
      <c r="CA23" s="1240"/>
      <c r="CB23" s="1240"/>
      <c r="CC23" s="1240"/>
      <c r="CD23" s="1240"/>
      <c r="CE23" s="1240"/>
      <c r="CF23" s="1240"/>
      <c r="CG23" s="1240"/>
      <c r="CH23" s="630" t="s">
        <v>635</v>
      </c>
      <c r="CJ23" s="589" t="str">
        <f>strCheckUnique(CK23:CK26)</f>
        <v/>
      </c>
      <c r="CL23" s="589"/>
    </row>
    <row r="24" spans="1:99" ht="17.100000000000001" customHeight="1">
      <c r="A24" s="1238"/>
      <c r="B24" s="1238"/>
      <c r="C24" s="1238"/>
      <c r="D24" s="1238"/>
      <c r="E24" s="1238"/>
      <c r="F24" s="1238"/>
      <c r="G24" s="919">
        <v>1</v>
      </c>
      <c r="H24" s="919"/>
      <c r="I24" s="1238"/>
      <c r="J24" s="1258"/>
      <c r="K24" s="918"/>
      <c r="L24" s="593" t="str">
        <f>mergeValue(A24) &amp;"."&amp; mergeValue(B24)&amp;"."&amp; mergeValue(C24)&amp;"."&amp; mergeValue(D24)&amp;"."&amp;  mergeValue(F24)&amp;"."&amp;  mergeValue(G24)</f>
        <v>1.1.1.1.1.1</v>
      </c>
      <c r="M24" s="1069" t="s">
        <v>642</v>
      </c>
      <c r="N24" s="586"/>
      <c r="O24" s="683">
        <v>54.41</v>
      </c>
      <c r="P24" s="562"/>
      <c r="Q24" s="562"/>
      <c r="R24" s="1248" t="s">
        <v>1426</v>
      </c>
      <c r="S24" s="1234" t="s">
        <v>84</v>
      </c>
      <c r="T24" s="1248" t="s">
        <v>2881</v>
      </c>
      <c r="U24" s="1234" t="s">
        <v>84</v>
      </c>
      <c r="V24" s="683">
        <v>54.73</v>
      </c>
      <c r="W24" s="763"/>
      <c r="X24" s="763"/>
      <c r="Y24" s="1248" t="s">
        <v>2883</v>
      </c>
      <c r="Z24" s="1234" t="s">
        <v>84</v>
      </c>
      <c r="AA24" s="1248" t="s">
        <v>2884</v>
      </c>
      <c r="AB24" s="1234" t="s">
        <v>84</v>
      </c>
      <c r="AC24" s="683">
        <v>56.74</v>
      </c>
      <c r="AD24" s="763"/>
      <c r="AE24" s="763"/>
      <c r="AF24" s="1248" t="s">
        <v>2885</v>
      </c>
      <c r="AG24" s="1234" t="s">
        <v>84</v>
      </c>
      <c r="AH24" s="1248" t="s">
        <v>2886</v>
      </c>
      <c r="AI24" s="1234" t="s">
        <v>84</v>
      </c>
      <c r="AJ24" s="683">
        <v>56.74</v>
      </c>
      <c r="AK24" s="763"/>
      <c r="AL24" s="763"/>
      <c r="AM24" s="1248" t="s">
        <v>2887</v>
      </c>
      <c r="AN24" s="1234" t="s">
        <v>84</v>
      </c>
      <c r="AO24" s="1248" t="s">
        <v>2888</v>
      </c>
      <c r="AP24" s="1234" t="s">
        <v>84</v>
      </c>
      <c r="AQ24" s="683">
        <v>58.98</v>
      </c>
      <c r="AR24" s="763"/>
      <c r="AS24" s="763"/>
      <c r="AT24" s="1248" t="s">
        <v>2889</v>
      </c>
      <c r="AU24" s="1234" t="s">
        <v>84</v>
      </c>
      <c r="AV24" s="1248" t="s">
        <v>2890</v>
      </c>
      <c r="AW24" s="1234" t="s">
        <v>84</v>
      </c>
      <c r="AX24" s="683">
        <v>58.98</v>
      </c>
      <c r="AY24" s="763"/>
      <c r="AZ24" s="763"/>
      <c r="BA24" s="1248" t="s">
        <v>2891</v>
      </c>
      <c r="BB24" s="1234" t="s">
        <v>84</v>
      </c>
      <c r="BC24" s="1248" t="s">
        <v>2892</v>
      </c>
      <c r="BD24" s="1234" t="s">
        <v>84</v>
      </c>
      <c r="BE24" s="683">
        <v>61.32</v>
      </c>
      <c r="BF24" s="763"/>
      <c r="BG24" s="763"/>
      <c r="BH24" s="1248" t="s">
        <v>2893</v>
      </c>
      <c r="BI24" s="1234" t="s">
        <v>84</v>
      </c>
      <c r="BJ24" s="1248" t="s">
        <v>2894</v>
      </c>
      <c r="BK24" s="1234" t="s">
        <v>84</v>
      </c>
      <c r="BL24" s="683">
        <v>61.32</v>
      </c>
      <c r="BM24" s="763"/>
      <c r="BN24" s="763"/>
      <c r="BO24" s="1248" t="s">
        <v>2895</v>
      </c>
      <c r="BP24" s="1234" t="s">
        <v>84</v>
      </c>
      <c r="BQ24" s="1248" t="s">
        <v>2896</v>
      </c>
      <c r="BR24" s="1234" t="s">
        <v>84</v>
      </c>
      <c r="BS24" s="683">
        <v>63.75</v>
      </c>
      <c r="BT24" s="763"/>
      <c r="BU24" s="763"/>
      <c r="BV24" s="1248" t="s">
        <v>2897</v>
      </c>
      <c r="BW24" s="1234" t="s">
        <v>84</v>
      </c>
      <c r="BX24" s="1248" t="s">
        <v>2898</v>
      </c>
      <c r="BY24" s="1234" t="s">
        <v>84</v>
      </c>
      <c r="BZ24" s="683">
        <v>63.75</v>
      </c>
      <c r="CA24" s="763"/>
      <c r="CB24" s="763"/>
      <c r="CC24" s="1248" t="s">
        <v>2899</v>
      </c>
      <c r="CD24" s="1234" t="s">
        <v>84</v>
      </c>
      <c r="CE24" s="1248" t="s">
        <v>1427</v>
      </c>
      <c r="CF24" s="1234" t="s">
        <v>85</v>
      </c>
      <c r="CG24" s="537"/>
      <c r="CH24" s="1209" t="s">
        <v>659</v>
      </c>
      <c r="CI24" s="585" t="str">
        <f>strCheckDate(O25:CG25)</f>
        <v/>
      </c>
      <c r="CJ24" s="589"/>
      <c r="CK24" s="589" t="str">
        <f>IF(M24="","",M24 )</f>
        <v>вода</v>
      </c>
      <c r="CL24" s="589"/>
      <c r="CM24" s="589"/>
      <c r="CN24" s="589"/>
    </row>
    <row r="25" spans="1:99" ht="11.25" hidden="1" customHeight="1">
      <c r="A25" s="1238"/>
      <c r="B25" s="1238"/>
      <c r="C25" s="1238"/>
      <c r="D25" s="1238"/>
      <c r="E25" s="1238"/>
      <c r="F25" s="1238"/>
      <c r="G25" s="919"/>
      <c r="H25" s="919"/>
      <c r="I25" s="1238"/>
      <c r="J25" s="1258"/>
      <c r="K25" s="926">
        <v>1</v>
      </c>
      <c r="L25" s="600"/>
      <c r="M25" s="646"/>
      <c r="N25" s="586"/>
      <c r="O25" s="562"/>
      <c r="P25" s="562"/>
      <c r="Q25" s="584" t="str">
        <f>R24 &amp; "-" &amp; T24</f>
        <v>01.01.2022-30.06.2022</v>
      </c>
      <c r="R25" s="1248"/>
      <c r="S25" s="1234"/>
      <c r="T25" s="1248"/>
      <c r="U25" s="1234"/>
      <c r="V25" s="763"/>
      <c r="W25" s="763"/>
      <c r="X25" s="769" t="str">
        <f>Y24 &amp; "-" &amp; AA24</f>
        <v>01.07.2022-31.12.2022</v>
      </c>
      <c r="Y25" s="1248"/>
      <c r="Z25" s="1234"/>
      <c r="AA25" s="1248"/>
      <c r="AB25" s="1234"/>
      <c r="AC25" s="763"/>
      <c r="AD25" s="763"/>
      <c r="AE25" s="769" t="str">
        <f>AF24 &amp; "-" &amp; AH24</f>
        <v>01.01.2023-30.06.2023</v>
      </c>
      <c r="AF25" s="1248"/>
      <c r="AG25" s="1234"/>
      <c r="AH25" s="1248"/>
      <c r="AI25" s="1234"/>
      <c r="AJ25" s="763"/>
      <c r="AK25" s="763"/>
      <c r="AL25" s="769" t="str">
        <f>AM24 &amp; "-" &amp; AO24</f>
        <v>01.07.2023-31.12.2023</v>
      </c>
      <c r="AM25" s="1248"/>
      <c r="AN25" s="1234"/>
      <c r="AO25" s="1248"/>
      <c r="AP25" s="1234"/>
      <c r="AQ25" s="763"/>
      <c r="AR25" s="763"/>
      <c r="AS25" s="769" t="str">
        <f>AT24 &amp; "-" &amp; AV24</f>
        <v>01.01.2024-30.06.2024</v>
      </c>
      <c r="AT25" s="1248"/>
      <c r="AU25" s="1234"/>
      <c r="AV25" s="1248"/>
      <c r="AW25" s="1234"/>
      <c r="AX25" s="763"/>
      <c r="AY25" s="763"/>
      <c r="AZ25" s="769" t="str">
        <f>BA24 &amp; "-" &amp; BC24</f>
        <v>01.07.2024-31.12.2024</v>
      </c>
      <c r="BA25" s="1248"/>
      <c r="BB25" s="1234"/>
      <c r="BC25" s="1248"/>
      <c r="BD25" s="1234"/>
      <c r="BE25" s="763"/>
      <c r="BF25" s="763"/>
      <c r="BG25" s="769" t="str">
        <f>BH24 &amp; "-" &amp; BJ24</f>
        <v>01.01.2025-30.06.2025</v>
      </c>
      <c r="BH25" s="1248"/>
      <c r="BI25" s="1234"/>
      <c r="BJ25" s="1248"/>
      <c r="BK25" s="1234"/>
      <c r="BL25" s="763"/>
      <c r="BM25" s="763"/>
      <c r="BN25" s="769" t="str">
        <f>BO24 &amp; "-" &amp; BQ24</f>
        <v>01.07.2025-31.12.2025</v>
      </c>
      <c r="BO25" s="1248"/>
      <c r="BP25" s="1234"/>
      <c r="BQ25" s="1248"/>
      <c r="BR25" s="1234"/>
      <c r="BS25" s="763"/>
      <c r="BT25" s="763"/>
      <c r="BU25" s="769" t="str">
        <f>BV24 &amp; "-" &amp; BX24</f>
        <v>01.01.2026-30.06.2026</v>
      </c>
      <c r="BV25" s="1248"/>
      <c r="BW25" s="1234"/>
      <c r="BX25" s="1248"/>
      <c r="BY25" s="1234"/>
      <c r="BZ25" s="763"/>
      <c r="CA25" s="763"/>
      <c r="CB25" s="769" t="str">
        <f>CC24 &amp; "-" &amp; CE24</f>
        <v>01.07.2026-31.12.2026</v>
      </c>
      <c r="CC25" s="1248"/>
      <c r="CD25" s="1234"/>
      <c r="CE25" s="1248"/>
      <c r="CF25" s="1234"/>
      <c r="CG25" s="537"/>
      <c r="CH25" s="1210"/>
      <c r="CJ25" s="589"/>
      <c r="CK25" s="589"/>
      <c r="CL25" s="589"/>
      <c r="CM25" s="589"/>
      <c r="CN25" s="589"/>
    </row>
    <row r="26" spans="1:99" s="522" customFormat="1" ht="15" customHeight="1">
      <c r="A26" s="1238"/>
      <c r="B26" s="1238"/>
      <c r="C26" s="1238"/>
      <c r="D26" s="1238"/>
      <c r="E26" s="1238"/>
      <c r="F26" s="1238"/>
      <c r="G26" s="919"/>
      <c r="H26" s="919"/>
      <c r="I26" s="1238"/>
      <c r="J26" s="1258"/>
      <c r="K26" s="926">
        <v>1</v>
      </c>
      <c r="L26" s="538"/>
      <c r="M26" s="556" t="s">
        <v>25</v>
      </c>
      <c r="N26" s="551"/>
      <c r="O26" s="545"/>
      <c r="P26" s="545"/>
      <c r="Q26" s="545"/>
      <c r="R26" s="573"/>
      <c r="S26" s="564"/>
      <c r="T26" s="563"/>
      <c r="U26" s="551"/>
      <c r="V26" s="757"/>
      <c r="W26" s="757"/>
      <c r="X26" s="757"/>
      <c r="Y26" s="766"/>
      <c r="Z26" s="1006"/>
      <c r="AA26" s="1005"/>
      <c r="AB26" s="1001"/>
      <c r="AC26" s="757"/>
      <c r="AD26" s="757"/>
      <c r="AE26" s="757"/>
      <c r="AF26" s="766"/>
      <c r="AG26" s="1006"/>
      <c r="AH26" s="1005"/>
      <c r="AI26" s="1001"/>
      <c r="AJ26" s="757"/>
      <c r="AK26" s="757"/>
      <c r="AL26" s="757"/>
      <c r="AM26" s="766"/>
      <c r="AN26" s="1006"/>
      <c r="AO26" s="1005"/>
      <c r="AP26" s="1001"/>
      <c r="AQ26" s="757"/>
      <c r="AR26" s="757"/>
      <c r="AS26" s="757"/>
      <c r="AT26" s="766"/>
      <c r="AU26" s="1006"/>
      <c r="AV26" s="1005"/>
      <c r="AW26" s="1001"/>
      <c r="AX26" s="757"/>
      <c r="AY26" s="757"/>
      <c r="AZ26" s="757"/>
      <c r="BA26" s="766"/>
      <c r="BB26" s="1006"/>
      <c r="BC26" s="1005"/>
      <c r="BD26" s="1001"/>
      <c r="BE26" s="757"/>
      <c r="BF26" s="757"/>
      <c r="BG26" s="757"/>
      <c r="BH26" s="766"/>
      <c r="BI26" s="1006"/>
      <c r="BJ26" s="1005"/>
      <c r="BK26" s="1001"/>
      <c r="BL26" s="757"/>
      <c r="BM26" s="757"/>
      <c r="BN26" s="757"/>
      <c r="BO26" s="766"/>
      <c r="BP26" s="1006"/>
      <c r="BQ26" s="1005"/>
      <c r="BR26" s="1001"/>
      <c r="BS26" s="757"/>
      <c r="BT26" s="757"/>
      <c r="BU26" s="757"/>
      <c r="BV26" s="766"/>
      <c r="BW26" s="1006"/>
      <c r="BX26" s="1005"/>
      <c r="BY26" s="1001"/>
      <c r="BZ26" s="757"/>
      <c r="CA26" s="757"/>
      <c r="CB26" s="757"/>
      <c r="CC26" s="766"/>
      <c r="CD26" s="1006"/>
      <c r="CE26" s="1005"/>
      <c r="CF26" s="1001"/>
      <c r="CG26" s="560"/>
      <c r="CH26" s="1211"/>
      <c r="CI26" s="587"/>
      <c r="CJ26" s="587"/>
      <c r="CK26" s="587"/>
      <c r="CL26" s="587"/>
      <c r="CM26" s="587"/>
      <c r="CN26" s="587"/>
      <c r="CO26" s="587"/>
      <c r="CP26" s="587"/>
      <c r="CQ26" s="587"/>
      <c r="CR26" s="587"/>
      <c r="CS26" s="587"/>
      <c r="CT26" s="587"/>
    </row>
    <row r="27" spans="1:99" s="522" customFormat="1" ht="15" customHeight="1">
      <c r="A27" s="1238"/>
      <c r="B27" s="1238"/>
      <c r="C27" s="1238"/>
      <c r="D27" s="1238"/>
      <c r="E27" s="1238"/>
      <c r="F27" s="921"/>
      <c r="G27" s="921"/>
      <c r="H27" s="919"/>
      <c r="I27" s="1238"/>
      <c r="J27" s="921"/>
      <c r="K27" s="925"/>
      <c r="L27" s="538"/>
      <c r="M27" s="551" t="s">
        <v>11</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60"/>
      <c r="CI27" s="587"/>
      <c r="CJ27" s="587"/>
      <c r="CK27" s="587"/>
      <c r="CL27" s="587"/>
      <c r="CM27" s="587"/>
      <c r="CN27" s="587"/>
      <c r="CO27" s="587"/>
      <c r="CP27" s="587"/>
      <c r="CQ27" s="587"/>
      <c r="CR27" s="587"/>
      <c r="CS27" s="587"/>
      <c r="CT27" s="587"/>
      <c r="CU27" s="587"/>
    </row>
    <row r="28" spans="1:99" s="522" customFormat="1" ht="15" hidden="1" customHeight="1">
      <c r="A28" s="1238"/>
      <c r="B28" s="1238"/>
      <c r="C28" s="1238"/>
      <c r="D28" s="1238"/>
      <c r="E28" s="921"/>
      <c r="F28" s="921"/>
      <c r="G28" s="921"/>
      <c r="H28" s="919"/>
      <c r="I28" s="1238"/>
      <c r="J28" s="921"/>
      <c r="K28" s="925"/>
      <c r="L28" s="538"/>
      <c r="M28" s="551"/>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6"/>
      <c r="BU28" s="556"/>
      <c r="BV28" s="556"/>
      <c r="BW28" s="556"/>
      <c r="BX28" s="556"/>
      <c r="BY28" s="556"/>
      <c r="BZ28" s="556"/>
      <c r="CA28" s="556"/>
      <c r="CB28" s="556"/>
      <c r="CC28" s="556"/>
      <c r="CD28" s="556"/>
      <c r="CE28" s="556"/>
      <c r="CF28" s="556"/>
      <c r="CG28" s="556"/>
      <c r="CH28" s="560"/>
      <c r="CI28" s="587"/>
      <c r="CJ28" s="587"/>
      <c r="CK28" s="587"/>
      <c r="CL28" s="587"/>
      <c r="CM28" s="587"/>
      <c r="CN28" s="587"/>
      <c r="CO28" s="587"/>
      <c r="CP28" s="587"/>
      <c r="CQ28" s="587"/>
      <c r="CR28" s="587"/>
      <c r="CS28" s="587"/>
      <c r="CT28" s="587"/>
      <c r="CU28" s="587"/>
    </row>
    <row r="29" spans="1:99" ht="3" customHeight="1">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5"/>
      <c r="AW29" s="485"/>
      <c r="AX29" s="485"/>
      <c r="AY29" s="485"/>
      <c r="AZ29" s="485"/>
      <c r="BA29" s="485"/>
      <c r="BB29" s="485"/>
      <c r="BC29" s="485"/>
      <c r="BD29" s="485"/>
      <c r="BE29" s="485"/>
      <c r="BF29" s="485"/>
      <c r="BG29" s="485"/>
      <c r="BH29" s="485"/>
      <c r="BI29" s="485"/>
      <c r="BJ29" s="485"/>
      <c r="BK29" s="485"/>
      <c r="BL29" s="485"/>
      <c r="BM29" s="485"/>
      <c r="BN29" s="485"/>
      <c r="BO29" s="485"/>
      <c r="BP29" s="485"/>
      <c r="BQ29" s="485"/>
      <c r="BR29" s="485"/>
      <c r="BS29" s="485"/>
      <c r="BT29" s="485"/>
      <c r="BU29" s="485"/>
      <c r="BV29" s="485"/>
      <c r="BW29" s="485"/>
      <c r="BX29" s="485"/>
      <c r="BY29" s="485"/>
      <c r="BZ29" s="485"/>
      <c r="CA29" s="485"/>
      <c r="CB29" s="485"/>
      <c r="CC29" s="485"/>
      <c r="CD29" s="485"/>
      <c r="CE29" s="485"/>
      <c r="CF29" s="485"/>
    </row>
    <row r="30" spans="1:99" ht="106.5" customHeight="1">
      <c r="L30" s="1">
        <v>1</v>
      </c>
      <c r="M30" s="1202" t="s">
        <v>660</v>
      </c>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2"/>
      <c r="BX30" s="1202"/>
      <c r="BY30" s="1202"/>
      <c r="BZ30" s="1202"/>
      <c r="CA30" s="1202"/>
      <c r="CB30" s="1202"/>
      <c r="CC30" s="1202"/>
      <c r="CD30" s="1202"/>
      <c r="CE30" s="1202"/>
      <c r="CF30" s="1202"/>
      <c r="CG30" s="1202"/>
      <c r="CH30" s="1202"/>
    </row>
  </sheetData>
  <sheetProtection algorithmName="SHA-512" hashValue="Avr/Jf64kvEPl0Z5pMwKONpXaG75/QcDumsK00R7PzKIGqPLQ9xoXfU6RDrAMLnpOOf38XWFBybmRz0+DTOXDQ==" saltValue="djgrhLE8yXpooPUU+p6UsQ==" spinCount="100000" sheet="1" objects="1" scenarios="1" formatColumns="0" formatRows="0"/>
  <dataConsolidate leftLabels="1" link="1"/>
  <mergeCells count="156">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CD17:CE17"/>
    <mergeCell ref="CC24:CC25"/>
    <mergeCell ref="CD24:CD25"/>
    <mergeCell ref="CE24:CE25"/>
    <mergeCell ref="BZ12:CF12"/>
    <mergeCell ref="BZ14:CE14"/>
    <mergeCell ref="CF14:CF16"/>
    <mergeCell ref="BZ15:BZ16"/>
    <mergeCell ref="CA15:CB15"/>
    <mergeCell ref="CC15:CE15"/>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L12:BR12"/>
    <mergeCell ref="BL14:BQ14"/>
    <mergeCell ref="BR14:BR16"/>
    <mergeCell ref="BL15:BL16"/>
    <mergeCell ref="BM15:BN15"/>
    <mergeCell ref="BO15:BQ15"/>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BB17:BC17"/>
    <mergeCell ref="BA24:BA25"/>
    <mergeCell ref="BB24:BB25"/>
    <mergeCell ref="BC24:BC25"/>
    <mergeCell ref="AX12:BD12"/>
    <mergeCell ref="AX14:BC14"/>
    <mergeCell ref="BD14:BD16"/>
    <mergeCell ref="AX15:AX16"/>
    <mergeCell ref="AY15:AZ15"/>
    <mergeCell ref="BA15:BC15"/>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M24:AM25"/>
    <mergeCell ref="AN24:AN25"/>
    <mergeCell ref="AO24:AO25"/>
    <mergeCell ref="AJ12:AP12"/>
    <mergeCell ref="AJ14:AO14"/>
    <mergeCell ref="AP14:AP16"/>
    <mergeCell ref="AJ15:AJ16"/>
    <mergeCell ref="AK15:AL15"/>
    <mergeCell ref="AM15:AO15"/>
    <mergeCell ref="V12:AB12"/>
    <mergeCell ref="V14:AA14"/>
    <mergeCell ref="AB14:AB16"/>
    <mergeCell ref="V15:V16"/>
    <mergeCell ref="W15:X15"/>
    <mergeCell ref="Y15:AA15"/>
    <mergeCell ref="Z16:AA16"/>
    <mergeCell ref="V11:AA11"/>
    <mergeCell ref="A18:A28"/>
    <mergeCell ref="O18:CG18"/>
    <mergeCell ref="B19:B28"/>
    <mergeCell ref="O19:CG19"/>
    <mergeCell ref="C20:C28"/>
    <mergeCell ref="U24:U25"/>
    <mergeCell ref="O20:CG20"/>
    <mergeCell ref="D21:D28"/>
    <mergeCell ref="O21:CG21"/>
    <mergeCell ref="E22:E27"/>
    <mergeCell ref="F23:F26"/>
    <mergeCell ref="J23:J26"/>
    <mergeCell ref="O23:CG23"/>
    <mergeCell ref="R24:R25"/>
    <mergeCell ref="S24:S25"/>
    <mergeCell ref="Y24:Y25"/>
    <mergeCell ref="O12:U12"/>
    <mergeCell ref="O15:O16"/>
    <mergeCell ref="P15:Q15"/>
    <mergeCell ref="S16:T16"/>
    <mergeCell ref="I21:I28"/>
    <mergeCell ref="L5:T5"/>
    <mergeCell ref="O7:T7"/>
    <mergeCell ref="O8:T8"/>
    <mergeCell ref="L11:M11"/>
    <mergeCell ref="O11:T11"/>
    <mergeCell ref="O9:T9"/>
    <mergeCell ref="O10:T10"/>
    <mergeCell ref="CH24:CH26"/>
    <mergeCell ref="R15:T15"/>
    <mergeCell ref="O14:T14"/>
    <mergeCell ref="M30:CH30"/>
    <mergeCell ref="U14:U16"/>
    <mergeCell ref="CG14:CG16"/>
    <mergeCell ref="CH13:CH16"/>
    <mergeCell ref="L13:CG13"/>
    <mergeCell ref="L14:L16"/>
    <mergeCell ref="M14:M16"/>
    <mergeCell ref="S17:T17"/>
    <mergeCell ref="T24:T25"/>
    <mergeCell ref="Z17:AA17"/>
    <mergeCell ref="Z24:Z25"/>
    <mergeCell ref="AA24:AA25"/>
    <mergeCell ref="AB24:AB25"/>
    <mergeCell ref="AP24:AP25"/>
    <mergeCell ref="AN16:AO16"/>
    <mergeCell ref="BD24:BD25"/>
    <mergeCell ref="BB16:BC16"/>
    <mergeCell ref="BR24:BR25"/>
    <mergeCell ref="BP16:BQ16"/>
    <mergeCell ref="CF24:CF25"/>
    <mergeCell ref="CD16:CE16"/>
  </mergeCells>
  <dataValidations count="10">
    <dataValidation allowBlank="1" sqref="LS27:MD28 VO27:VZ28 AFK27:AFV28 APG27:APR28 AZC27:AZN28 BIY27:BJJ28 BSU27:BTF28 CCQ27:CDB28 CMM27:CMX28 CWI27:CWT28 DGE27:DGP28 DQA27:DQL28 DZW27:EAH28 EJS27:EKD28 ETO27:ETZ28 FDK27:FDV28 FNG27:FNR28 FXC27:FXN28 GGY27:GHJ28 GQU27:GRF28 HAQ27:HBB28 HKM27:HKX28 HUI27:HUT28 IEE27:IEP28 IOA27:IOL28 IXW27:IYH28 JHS27:JID28 JRO27:JRZ28 KBK27:KBV28 KLG27:KLR28 KVC27:KVN28 LEY27:LFJ28 LOU27:LPF28 LYQ27:LZB28 MIM27:MIX28 MSI27:MST28 NCE27:NCP28 NMA27:NML28 NVW27:NWH28 OFS27:OGD28 OPO27:OPZ28 OZK27:OZV28 PJG27:PJR28 PTC27:PTN28 QCY27:QDJ28 QMU27:QNF28 QWQ27:QXB28 RGM27:RGX28 RQI27:RQT28 SAE27:SAP28 SKA27:SKL28 STW27:SUH28 TDS27:TED28 TNO27:TNZ28 TXK27:TXV28 UHG27:UHR28 URC27:URN28 VAY27:VBJ28 VKU27:VLF28 VUQ27:VVB28 WEM27:WEX28 WOI27:WOT28 WYE27:WYP28 LS65559:MD65560 VO65559:VZ65560 AFK65559:AFV65560 APG65559:APR65560 AZC65559:AZN65560 BIY65559:BJJ65560 BSU65559:BTF65560 CCQ65559:CDB65560 CMM65559:CMX65560 CWI65559:CWT65560 DGE65559:DGP65560 DQA65559:DQL65560 DZW65559:EAH65560 EJS65559:EKD65560 ETO65559:ETZ65560 FDK65559:FDV65560 FNG65559:FNR65560 FXC65559:FXN65560 GGY65559:GHJ65560 GQU65559:GRF65560 HAQ65559:HBB65560 HKM65559:HKX65560 HUI65559:HUT65560 IEE65559:IEP65560 IOA65559:IOL65560 IXW65559:IYH65560 JHS65559:JID65560 JRO65559:JRZ65560 KBK65559:KBV65560 KLG65559:KLR65560 KVC65559:KVN65560 LEY65559:LFJ65560 LOU65559:LPF65560 LYQ65559:LZB65560 MIM65559:MIX65560 MSI65559:MST65560 NCE65559:NCP65560 NMA65559:NML65560 NVW65559:NWH65560 OFS65559:OGD65560 OPO65559:OPZ65560 OZK65559:OZV65560 PJG65559:PJR65560 PTC65559:PTN65560 QCY65559:QDJ65560 QMU65559:QNF65560 QWQ65559:QXB65560 RGM65559:RGX65560 RQI65559:RQT65560 SAE65559:SAP65560 SKA65559:SKL65560 STW65559:SUH65560 TDS65559:TED65560 TNO65559:TNZ65560 TXK65559:TXV65560 UHG65559:UHR65560 URC65559:URN65560 VAY65559:VBJ65560 VKU65559:VLF65560 VUQ65559:VVB65560 WEM65559:WEX65560 WOI65559:WOT65560 WYE65559:WYP65560 LS131095:MD131096 VO131095:VZ131096 AFK131095:AFV131096 APG131095:APR131096 AZC131095:AZN131096 BIY131095:BJJ131096 BSU131095:BTF131096 CCQ131095:CDB131096 CMM131095:CMX131096 CWI131095:CWT131096 DGE131095:DGP131096 DQA131095:DQL131096 DZW131095:EAH131096 EJS131095:EKD131096 ETO131095:ETZ131096 FDK131095:FDV131096 FNG131095:FNR131096 FXC131095:FXN131096 GGY131095:GHJ131096 GQU131095:GRF131096 HAQ131095:HBB131096 HKM131095:HKX131096 HUI131095:HUT131096 IEE131095:IEP131096 IOA131095:IOL131096 IXW131095:IYH131096 JHS131095:JID131096 JRO131095:JRZ131096 KBK131095:KBV131096 KLG131095:KLR131096 KVC131095:KVN131096 LEY131095:LFJ131096 LOU131095:LPF131096 LYQ131095:LZB131096 MIM131095:MIX131096 MSI131095:MST131096 NCE131095:NCP131096 NMA131095:NML131096 NVW131095:NWH131096 OFS131095:OGD131096 OPO131095:OPZ131096 OZK131095:OZV131096 PJG131095:PJR131096 PTC131095:PTN131096 QCY131095:QDJ131096 QMU131095:QNF131096 QWQ131095:QXB131096 RGM131095:RGX131096 RQI131095:RQT131096 SAE131095:SAP131096 SKA131095:SKL131096 STW131095:SUH131096 TDS131095:TED131096 TNO131095:TNZ131096 TXK131095:TXV131096 UHG131095:UHR131096 URC131095:URN131096 VAY131095:VBJ131096 VKU131095:VLF131096 VUQ131095:VVB131096 WEM131095:WEX131096 WOI131095:WOT131096 WYE131095:WYP131096 LS196631:MD196632 VO196631:VZ196632 AFK196631:AFV196632 APG196631:APR196632 AZC196631:AZN196632 BIY196631:BJJ196632 BSU196631:BTF196632 CCQ196631:CDB196632 CMM196631:CMX196632 CWI196631:CWT196632 DGE196631:DGP196632 DQA196631:DQL196632 DZW196631:EAH196632 EJS196631:EKD196632 ETO196631:ETZ196632 FDK196631:FDV196632 FNG196631:FNR196632 FXC196631:FXN196632 GGY196631:GHJ196632 GQU196631:GRF196632 HAQ196631:HBB196632 HKM196631:HKX196632 HUI196631:HUT196632 IEE196631:IEP196632 IOA196631:IOL196632 IXW196631:IYH196632 JHS196631:JID196632 JRO196631:JRZ196632 KBK196631:KBV196632 KLG196631:KLR196632 KVC196631:KVN196632 LEY196631:LFJ196632 LOU196631:LPF196632 LYQ196631:LZB196632 MIM196631:MIX196632 MSI196631:MST196632 NCE196631:NCP196632 NMA196631:NML196632 NVW196631:NWH196632 OFS196631:OGD196632 OPO196631:OPZ196632 OZK196631:OZV196632 PJG196631:PJR196632 PTC196631:PTN196632 QCY196631:QDJ196632 QMU196631:QNF196632 QWQ196631:QXB196632 RGM196631:RGX196632 RQI196631:RQT196632 SAE196631:SAP196632 SKA196631:SKL196632 STW196631:SUH196632 TDS196631:TED196632 TNO196631:TNZ196632 TXK196631:TXV196632 UHG196631:UHR196632 URC196631:URN196632 VAY196631:VBJ196632 VKU196631:VLF196632 VUQ196631:VVB196632 WEM196631:WEX196632 WOI196631:WOT196632 WYE196631:WYP196632 LS262167:MD262168 VO262167:VZ262168 AFK262167:AFV262168 APG262167:APR262168 AZC262167:AZN262168 BIY262167:BJJ262168 BSU262167:BTF262168 CCQ262167:CDB262168 CMM262167:CMX262168 CWI262167:CWT262168 DGE262167:DGP262168 DQA262167:DQL262168 DZW262167:EAH262168 EJS262167:EKD262168 ETO262167:ETZ262168 FDK262167:FDV262168 FNG262167:FNR262168 FXC262167:FXN262168 GGY262167:GHJ262168 GQU262167:GRF262168 HAQ262167:HBB262168 HKM262167:HKX262168 HUI262167:HUT262168 IEE262167:IEP262168 IOA262167:IOL262168 IXW262167:IYH262168 JHS262167:JID262168 JRO262167:JRZ262168 KBK262167:KBV262168 KLG262167:KLR262168 KVC262167:KVN262168 LEY262167:LFJ262168 LOU262167:LPF262168 LYQ262167:LZB262168 MIM262167:MIX262168 MSI262167:MST262168 NCE262167:NCP262168 NMA262167:NML262168 NVW262167:NWH262168 OFS262167:OGD262168 OPO262167:OPZ262168 OZK262167:OZV262168 PJG262167:PJR262168 PTC262167:PTN262168 QCY262167:QDJ262168 QMU262167:QNF262168 QWQ262167:QXB262168 RGM262167:RGX262168 RQI262167:RQT262168 SAE262167:SAP262168 SKA262167:SKL262168 STW262167:SUH262168 TDS262167:TED262168 TNO262167:TNZ262168 TXK262167:TXV262168 UHG262167:UHR262168 URC262167:URN262168 VAY262167:VBJ262168 VKU262167:VLF262168 VUQ262167:VVB262168 WEM262167:WEX262168 WOI262167:WOT262168 WYE262167:WYP262168 LS327703:MD327704 VO327703:VZ327704 AFK327703:AFV327704 APG327703:APR327704 AZC327703:AZN327704 BIY327703:BJJ327704 BSU327703:BTF327704 CCQ327703:CDB327704 CMM327703:CMX327704 CWI327703:CWT327704 DGE327703:DGP327704 DQA327703:DQL327704 DZW327703:EAH327704 EJS327703:EKD327704 ETO327703:ETZ327704 FDK327703:FDV327704 FNG327703:FNR327704 FXC327703:FXN327704 GGY327703:GHJ327704 GQU327703:GRF327704 HAQ327703:HBB327704 HKM327703:HKX327704 HUI327703:HUT327704 IEE327703:IEP327704 IOA327703:IOL327704 IXW327703:IYH327704 JHS327703:JID327704 JRO327703:JRZ327704 KBK327703:KBV327704 KLG327703:KLR327704 KVC327703:KVN327704 LEY327703:LFJ327704 LOU327703:LPF327704 LYQ327703:LZB327704 MIM327703:MIX327704 MSI327703:MST327704 NCE327703:NCP327704 NMA327703:NML327704 NVW327703:NWH327704 OFS327703:OGD327704 OPO327703:OPZ327704 OZK327703:OZV327704 PJG327703:PJR327704 PTC327703:PTN327704 QCY327703:QDJ327704 QMU327703:QNF327704 QWQ327703:QXB327704 RGM327703:RGX327704 RQI327703:RQT327704 SAE327703:SAP327704 SKA327703:SKL327704 STW327703:SUH327704 TDS327703:TED327704 TNO327703:TNZ327704 TXK327703:TXV327704 UHG327703:UHR327704 URC327703:URN327704 VAY327703:VBJ327704 VKU327703:VLF327704 VUQ327703:VVB327704 WEM327703:WEX327704 WOI327703:WOT327704 WYE327703:WYP327704 LS393239:MD393240 VO393239:VZ393240 AFK393239:AFV393240 APG393239:APR393240 AZC393239:AZN393240 BIY393239:BJJ393240 BSU393239:BTF393240 CCQ393239:CDB393240 CMM393239:CMX393240 CWI393239:CWT393240 DGE393239:DGP393240 DQA393239:DQL393240 DZW393239:EAH393240 EJS393239:EKD393240 ETO393239:ETZ393240 FDK393239:FDV393240 FNG393239:FNR393240 FXC393239:FXN393240 GGY393239:GHJ393240 GQU393239:GRF393240 HAQ393239:HBB393240 HKM393239:HKX393240 HUI393239:HUT393240 IEE393239:IEP393240 IOA393239:IOL393240 IXW393239:IYH393240 JHS393239:JID393240 JRO393239:JRZ393240 KBK393239:KBV393240 KLG393239:KLR393240 KVC393239:KVN393240 LEY393239:LFJ393240 LOU393239:LPF393240 LYQ393239:LZB393240 MIM393239:MIX393240 MSI393239:MST393240 NCE393239:NCP393240 NMA393239:NML393240 NVW393239:NWH393240 OFS393239:OGD393240 OPO393239:OPZ393240 OZK393239:OZV393240 PJG393239:PJR393240 PTC393239:PTN393240 QCY393239:QDJ393240 QMU393239:QNF393240 QWQ393239:QXB393240 RGM393239:RGX393240 RQI393239:RQT393240 SAE393239:SAP393240 SKA393239:SKL393240 STW393239:SUH393240 TDS393239:TED393240 TNO393239:TNZ393240 TXK393239:TXV393240 UHG393239:UHR393240 URC393239:URN393240 VAY393239:VBJ393240 VKU393239:VLF393240 VUQ393239:VVB393240 WEM393239:WEX393240 WOI393239:WOT393240 WYE393239:WYP393240 LS458775:MD458776 VO458775:VZ458776 AFK458775:AFV458776 APG458775:APR458776 AZC458775:AZN458776 BIY458775:BJJ458776 BSU458775:BTF458776 CCQ458775:CDB458776 CMM458775:CMX458776 CWI458775:CWT458776 DGE458775:DGP458776 DQA458775:DQL458776 DZW458775:EAH458776 EJS458775:EKD458776 ETO458775:ETZ458776 FDK458775:FDV458776 FNG458775:FNR458776 FXC458775:FXN458776 GGY458775:GHJ458776 GQU458775:GRF458776 HAQ458775:HBB458776 HKM458775:HKX458776 HUI458775:HUT458776 IEE458775:IEP458776 IOA458775:IOL458776 IXW458775:IYH458776 JHS458775:JID458776 JRO458775:JRZ458776 KBK458775:KBV458776 KLG458775:KLR458776 KVC458775:KVN458776 LEY458775:LFJ458776 LOU458775:LPF458776 LYQ458775:LZB458776 MIM458775:MIX458776 MSI458775:MST458776 NCE458775:NCP458776 NMA458775:NML458776 NVW458775:NWH458776 OFS458775:OGD458776 OPO458775:OPZ458776 OZK458775:OZV458776 PJG458775:PJR458776 PTC458775:PTN458776 QCY458775:QDJ458776 QMU458775:QNF458776 QWQ458775:QXB458776 RGM458775:RGX458776 RQI458775:RQT458776 SAE458775:SAP458776 SKA458775:SKL458776 STW458775:SUH458776 TDS458775:TED458776 TNO458775:TNZ458776 TXK458775:TXV458776 UHG458775:UHR458776 URC458775:URN458776 VAY458775:VBJ458776 VKU458775:VLF458776 VUQ458775:VVB458776 WEM458775:WEX458776 WOI458775:WOT458776 WYE458775:WYP458776 LS524311:MD524312 VO524311:VZ524312 AFK524311:AFV524312 APG524311:APR524312 AZC524311:AZN524312 BIY524311:BJJ524312 BSU524311:BTF524312 CCQ524311:CDB524312 CMM524311:CMX524312 CWI524311:CWT524312 DGE524311:DGP524312 DQA524311:DQL524312 DZW524311:EAH524312 EJS524311:EKD524312 ETO524311:ETZ524312 FDK524311:FDV524312 FNG524311:FNR524312 FXC524311:FXN524312 GGY524311:GHJ524312 GQU524311:GRF524312 HAQ524311:HBB524312 HKM524311:HKX524312 HUI524311:HUT524312 IEE524311:IEP524312 IOA524311:IOL524312 IXW524311:IYH524312 JHS524311:JID524312 JRO524311:JRZ524312 KBK524311:KBV524312 KLG524311:KLR524312 KVC524311:KVN524312 LEY524311:LFJ524312 LOU524311:LPF524312 LYQ524311:LZB524312 MIM524311:MIX524312 MSI524311:MST524312 NCE524311:NCP524312 NMA524311:NML524312 NVW524311:NWH524312 OFS524311:OGD524312 OPO524311:OPZ524312 OZK524311:OZV524312 PJG524311:PJR524312 PTC524311:PTN524312 QCY524311:QDJ524312 QMU524311:QNF524312 QWQ524311:QXB524312 RGM524311:RGX524312 RQI524311:RQT524312 SAE524311:SAP524312 SKA524311:SKL524312 STW524311:SUH524312 TDS524311:TED524312 TNO524311:TNZ524312 TXK524311:TXV524312 UHG524311:UHR524312 URC524311:URN524312 VAY524311:VBJ524312 VKU524311:VLF524312 VUQ524311:VVB524312 WEM524311:WEX524312 WOI524311:WOT524312 WYE524311:WYP524312 LS589847:MD589848 VO589847:VZ589848 AFK589847:AFV589848 APG589847:APR589848 AZC589847:AZN589848 BIY589847:BJJ589848 BSU589847:BTF589848 CCQ589847:CDB589848 CMM589847:CMX589848 CWI589847:CWT589848 DGE589847:DGP589848 DQA589847:DQL589848 DZW589847:EAH589848 EJS589847:EKD589848 ETO589847:ETZ589848 FDK589847:FDV589848 FNG589847:FNR589848 FXC589847:FXN589848 GGY589847:GHJ589848 GQU589847:GRF589848 HAQ589847:HBB589848 HKM589847:HKX589848 HUI589847:HUT589848 IEE589847:IEP589848 IOA589847:IOL589848 IXW589847:IYH589848 JHS589847:JID589848 JRO589847:JRZ589848 KBK589847:KBV589848 KLG589847:KLR589848 KVC589847:KVN589848 LEY589847:LFJ589848 LOU589847:LPF589848 LYQ589847:LZB589848 MIM589847:MIX589848 MSI589847:MST589848 NCE589847:NCP589848 NMA589847:NML589848 NVW589847:NWH589848 OFS589847:OGD589848 OPO589847:OPZ589848 OZK589847:OZV589848 PJG589847:PJR589848 PTC589847:PTN589848 QCY589847:QDJ589848 QMU589847:QNF589848 QWQ589847:QXB589848 RGM589847:RGX589848 RQI589847:RQT589848 SAE589847:SAP589848 SKA589847:SKL589848 STW589847:SUH589848 TDS589847:TED589848 TNO589847:TNZ589848 TXK589847:TXV589848 UHG589847:UHR589848 URC589847:URN589848 VAY589847:VBJ589848 VKU589847:VLF589848 VUQ589847:VVB589848 WEM589847:WEX589848 WOI589847:WOT589848 WYE589847:WYP589848 LS655383:MD655384 VO655383:VZ655384 AFK655383:AFV655384 APG655383:APR655384 AZC655383:AZN655384 BIY655383:BJJ655384 BSU655383:BTF655384 CCQ655383:CDB655384 CMM655383:CMX655384 CWI655383:CWT655384 DGE655383:DGP655384 DQA655383:DQL655384 DZW655383:EAH655384 EJS655383:EKD655384 ETO655383:ETZ655384 FDK655383:FDV655384 FNG655383:FNR655384 FXC655383:FXN655384 GGY655383:GHJ655384 GQU655383:GRF655384 HAQ655383:HBB655384 HKM655383:HKX655384 HUI655383:HUT655384 IEE655383:IEP655384 IOA655383:IOL655384 IXW655383:IYH655384 JHS655383:JID655384 JRO655383:JRZ655384 KBK655383:KBV655384 KLG655383:KLR655384 KVC655383:KVN655384 LEY655383:LFJ655384 LOU655383:LPF655384 LYQ655383:LZB655384 MIM655383:MIX655384 MSI655383:MST655384 NCE655383:NCP655384 NMA655383:NML655384 NVW655383:NWH655384 OFS655383:OGD655384 OPO655383:OPZ655384 OZK655383:OZV655384 PJG655383:PJR655384 PTC655383:PTN655384 QCY655383:QDJ655384 QMU655383:QNF655384 QWQ655383:QXB655384 RGM655383:RGX655384 RQI655383:RQT655384 SAE655383:SAP655384 SKA655383:SKL655384 STW655383:SUH655384 TDS655383:TED655384 TNO655383:TNZ655384 TXK655383:TXV655384 UHG655383:UHR655384 URC655383:URN655384 VAY655383:VBJ655384 VKU655383:VLF655384 VUQ655383:VVB655384 WEM655383:WEX655384 WOI655383:WOT655384 WYE655383:WYP655384 LS720919:MD720920 VO720919:VZ720920 AFK720919:AFV720920 APG720919:APR720920 AZC720919:AZN720920 BIY720919:BJJ720920 BSU720919:BTF720920 CCQ720919:CDB720920 CMM720919:CMX720920 CWI720919:CWT720920 DGE720919:DGP720920 DQA720919:DQL720920 DZW720919:EAH720920 EJS720919:EKD720920 ETO720919:ETZ720920 FDK720919:FDV720920 FNG720919:FNR720920 FXC720919:FXN720920 GGY720919:GHJ720920 GQU720919:GRF720920 HAQ720919:HBB720920 HKM720919:HKX720920 HUI720919:HUT720920 IEE720919:IEP720920 IOA720919:IOL720920 IXW720919:IYH720920 JHS720919:JID720920 JRO720919:JRZ720920 KBK720919:KBV720920 KLG720919:KLR720920 KVC720919:KVN720920 LEY720919:LFJ720920 LOU720919:LPF720920 LYQ720919:LZB720920 MIM720919:MIX720920 MSI720919:MST720920 NCE720919:NCP720920 NMA720919:NML720920 NVW720919:NWH720920 OFS720919:OGD720920 OPO720919:OPZ720920 OZK720919:OZV720920 PJG720919:PJR720920 PTC720919:PTN720920 QCY720919:QDJ720920 QMU720919:QNF720920 QWQ720919:QXB720920 RGM720919:RGX720920 RQI720919:RQT720920 SAE720919:SAP720920 SKA720919:SKL720920 STW720919:SUH720920 TDS720919:TED720920 TNO720919:TNZ720920 TXK720919:TXV720920 UHG720919:UHR720920 URC720919:URN720920 VAY720919:VBJ720920 VKU720919:VLF720920 VUQ720919:VVB720920 WEM720919:WEX720920 WOI720919:WOT720920 WYE720919:WYP720920 LS786455:MD786456 VO786455:VZ786456 AFK786455:AFV786456 APG786455:APR786456 AZC786455:AZN786456 BIY786455:BJJ786456 BSU786455:BTF786456 CCQ786455:CDB786456 CMM786455:CMX786456 CWI786455:CWT786456 DGE786455:DGP786456 DQA786455:DQL786456 DZW786455:EAH786456 EJS786455:EKD786456 ETO786455:ETZ786456 FDK786455:FDV786456 FNG786455:FNR786456 FXC786455:FXN786456 GGY786455:GHJ786456 GQU786455:GRF786456 HAQ786455:HBB786456 HKM786455:HKX786456 HUI786455:HUT786456 IEE786455:IEP786456 IOA786455:IOL786456 IXW786455:IYH786456 JHS786455:JID786456 JRO786455:JRZ786456 KBK786455:KBV786456 KLG786455:KLR786456 KVC786455:KVN786456 LEY786455:LFJ786456 LOU786455:LPF786456 LYQ786455:LZB786456 MIM786455:MIX786456 MSI786455:MST786456 NCE786455:NCP786456 NMA786455:NML786456 NVW786455:NWH786456 OFS786455:OGD786456 OPO786455:OPZ786456 OZK786455:OZV786456 PJG786455:PJR786456 PTC786455:PTN786456 QCY786455:QDJ786456 QMU786455:QNF786456 QWQ786455:QXB786456 RGM786455:RGX786456 RQI786455:RQT786456 SAE786455:SAP786456 SKA786455:SKL786456 STW786455:SUH786456 TDS786455:TED786456 TNO786455:TNZ786456 TXK786455:TXV786456 UHG786455:UHR786456 URC786455:URN786456 VAY786455:VBJ786456 VKU786455:VLF786456 VUQ786455:VVB786456 WEM786455:WEX786456 WOI786455:WOT786456 WYE786455:WYP786456 LS851991:MD851992 VO851991:VZ851992 AFK851991:AFV851992 APG851991:APR851992 AZC851991:AZN851992 BIY851991:BJJ851992 BSU851991:BTF851992 CCQ851991:CDB851992 CMM851991:CMX851992 CWI851991:CWT851992 DGE851991:DGP851992 DQA851991:DQL851992 DZW851991:EAH851992 EJS851991:EKD851992 ETO851991:ETZ851992 FDK851991:FDV851992 FNG851991:FNR851992 FXC851991:FXN851992 GGY851991:GHJ851992 GQU851991:GRF851992 HAQ851991:HBB851992 HKM851991:HKX851992 HUI851991:HUT851992 IEE851991:IEP851992 IOA851991:IOL851992 IXW851991:IYH851992 JHS851991:JID851992 JRO851991:JRZ851992 KBK851991:KBV851992 KLG851991:KLR851992 KVC851991:KVN851992 LEY851991:LFJ851992 LOU851991:LPF851992 LYQ851991:LZB851992 MIM851991:MIX851992 MSI851991:MST851992 NCE851991:NCP851992 NMA851991:NML851992 NVW851991:NWH851992 OFS851991:OGD851992 OPO851991:OPZ851992 OZK851991:OZV851992 PJG851991:PJR851992 PTC851991:PTN851992 QCY851991:QDJ851992 QMU851991:QNF851992 QWQ851991:QXB851992 RGM851991:RGX851992 RQI851991:RQT851992 SAE851991:SAP851992 SKA851991:SKL851992 STW851991:SUH851992 TDS851991:TED851992 TNO851991:TNZ851992 TXK851991:TXV851992 UHG851991:UHR851992 URC851991:URN851992 VAY851991:VBJ851992 VKU851991:VLF851992 VUQ851991:VVB851992 WEM851991:WEX851992 WOI851991:WOT851992 WYE851991:WYP851992 LS917527:MD917528 VO917527:VZ917528 AFK917527:AFV917528 APG917527:APR917528 AZC917527:AZN917528 BIY917527:BJJ917528 BSU917527:BTF917528 CCQ917527:CDB917528 CMM917527:CMX917528 CWI917527:CWT917528 DGE917527:DGP917528 DQA917527:DQL917528 DZW917527:EAH917528 EJS917527:EKD917528 ETO917527:ETZ917528 FDK917527:FDV917528 FNG917527:FNR917528 FXC917527:FXN917528 GGY917527:GHJ917528 GQU917527:GRF917528 HAQ917527:HBB917528 HKM917527:HKX917528 HUI917527:HUT917528 IEE917527:IEP917528 IOA917527:IOL917528 IXW917527:IYH917528 JHS917527:JID917528 JRO917527:JRZ917528 KBK917527:KBV917528 KLG917527:KLR917528 KVC917527:KVN917528 LEY917527:LFJ917528 LOU917527:LPF917528 LYQ917527:LZB917528 MIM917527:MIX917528 MSI917527:MST917528 NCE917527:NCP917528 NMA917527:NML917528 NVW917527:NWH917528 OFS917527:OGD917528 OPO917527:OPZ917528 OZK917527:OZV917528 PJG917527:PJR917528 PTC917527:PTN917528 QCY917527:QDJ917528 QMU917527:QNF917528 QWQ917527:QXB917528 RGM917527:RGX917528 RQI917527:RQT917528 SAE917527:SAP917528 SKA917527:SKL917528 STW917527:SUH917528 TDS917527:TED917528 TNO917527:TNZ917528 TXK917527:TXV917528 UHG917527:UHR917528 URC917527:URN917528 VAY917527:VBJ917528 VKU917527:VLF917528 VUQ917527:VVB917528 WEM917527:WEX917528 WOI917527:WOT917528 WYE917527:WYP917528 WYE983063:WYP983064 LS983063:MD983064 VO983063:VZ983064 AFK983063:AFV983064 APG983063:APR983064 AZC983063:AZN983064 BIY983063:BJJ983064 BSU983063:BTF983064 CCQ983063:CDB983064 CMM983063:CMX983064 CWI983063:CWT983064 DGE983063:DGP983064 DQA983063:DQL983064 DZW983063:EAH983064 EJS983063:EKD983064 ETO983063:ETZ983064 FDK983063:FDV983064 FNG983063:FNR983064 FXC983063:FXN983064 GGY983063:GHJ983064 GQU983063:GRF983064 HAQ983063:HBB983064 HKM983063:HKX983064 HUI983063:HUT983064 IEE983063:IEP983064 IOA983063:IOL983064 IXW983063:IYH983064 JHS983063:JID983064 JRO983063:JRZ983064 KBK983063:KBV983064 KLG983063:KLR983064 KVC983063:KVN983064 LEY983063:LFJ983064 LOU983063:LPF983064 LYQ983063:LZB983064 MIM983063:MIX983064 MSI983063:MST983064 NCE983063:NCP983064 NMA983063:NML983064 NVW983063:NWH983064 OFS983063:OGD983064 OPO983063:OPZ983064 OZK983063:OZV983064 PJG983063:PJR983064 PTC983063:PTN983064 QCY983063:QDJ983064 QMU983063:QNF983064 QWQ983063:QXB983064 RGM983063:RGX983064 RQI983063:RQT983064 SAE983063:SAP983064 SKA983063:SKL983064 STW983063:SUH983064 TDS983063:TED983064 TNO983063:TNZ983064 TXK983063:TXV983064 UHG983063:UHR983064 URC983063:URN983064 VAY983063:VBJ983064 VKU983063:VLF983064 VUQ983063:VVB983064 WEM983063:WEX983064 WOI983063:WOT983064 CH27:CH28 L983063:CH983064 L917527:CH917528 L851991:CH851992 L786455:CH786456 L720919:CH720920 L655383:CH655384 L589847:CH589848 L524311:CH524312 L458775:CH458776 L393239:CH393240 L327703:CH327704 L262167:CH262168 L196631:CH196632 L131095:CH131096 L65559:CH65560"/>
    <dataValidation allowBlank="1" prompt="Для выбора выполните двойной щелчок левой клавиши мыши по соответствующей ячейке." sqref="LS65561:MD65564 VO65561:VZ65564 AFK65561:AFV65564 APG65561:APR65564 AZC65561:AZN65564 BIY65561:BJJ65564 BSU65561:BTF65564 CCQ65561:CDB65564 CMM65561:CMX65564 CWI65561:CWT65564 DGE65561:DGP65564 DQA65561:DQL65564 DZW65561:EAH65564 EJS65561:EKD65564 ETO65561:ETZ65564 FDK65561:FDV65564 FNG65561:FNR65564 FXC65561:FXN65564 GGY65561:GHJ65564 GQU65561:GRF65564 HAQ65561:HBB65564 HKM65561:HKX65564 HUI65561:HUT65564 IEE65561:IEP65564 IOA65561:IOL65564 IXW65561:IYH65564 JHS65561:JID65564 JRO65561:JRZ65564 KBK65561:KBV65564 KLG65561:KLR65564 KVC65561:KVN65564 LEY65561:LFJ65564 LOU65561:LPF65564 LYQ65561:LZB65564 MIM65561:MIX65564 MSI65561:MST65564 NCE65561:NCP65564 NMA65561:NML65564 NVW65561:NWH65564 OFS65561:OGD65564 OPO65561:OPZ65564 OZK65561:OZV65564 PJG65561:PJR65564 PTC65561:PTN65564 QCY65561:QDJ65564 QMU65561:QNF65564 QWQ65561:QXB65564 RGM65561:RGX65564 RQI65561:RQT65564 SAE65561:SAP65564 SKA65561:SKL65564 STW65561:SUH65564 TDS65561:TED65564 TNO65561:TNZ65564 TXK65561:TXV65564 UHG65561:UHR65564 URC65561:URN65564 VAY65561:VBJ65564 VKU65561:VLF65564 VUQ65561:VVB65564 WEM65561:WEX65564 WOI65561:WOT65564 WYE65561:WYP65564 LS131097:MD131100 VO131097:VZ131100 AFK131097:AFV131100 APG131097:APR131100 AZC131097:AZN131100 BIY131097:BJJ131100 BSU131097:BTF131100 CCQ131097:CDB131100 CMM131097:CMX131100 CWI131097:CWT131100 DGE131097:DGP131100 DQA131097:DQL131100 DZW131097:EAH131100 EJS131097:EKD131100 ETO131097:ETZ131100 FDK131097:FDV131100 FNG131097:FNR131100 FXC131097:FXN131100 GGY131097:GHJ131100 GQU131097:GRF131100 HAQ131097:HBB131100 HKM131097:HKX131100 HUI131097:HUT131100 IEE131097:IEP131100 IOA131097:IOL131100 IXW131097:IYH131100 JHS131097:JID131100 JRO131097:JRZ131100 KBK131097:KBV131100 KLG131097:KLR131100 KVC131097:KVN131100 LEY131097:LFJ131100 LOU131097:LPF131100 LYQ131097:LZB131100 MIM131097:MIX131100 MSI131097:MST131100 NCE131097:NCP131100 NMA131097:NML131100 NVW131097:NWH131100 OFS131097:OGD131100 OPO131097:OPZ131100 OZK131097:OZV131100 PJG131097:PJR131100 PTC131097:PTN131100 QCY131097:QDJ131100 QMU131097:QNF131100 QWQ131097:QXB131100 RGM131097:RGX131100 RQI131097:RQT131100 SAE131097:SAP131100 SKA131097:SKL131100 STW131097:SUH131100 TDS131097:TED131100 TNO131097:TNZ131100 TXK131097:TXV131100 UHG131097:UHR131100 URC131097:URN131100 VAY131097:VBJ131100 VKU131097:VLF131100 VUQ131097:VVB131100 WEM131097:WEX131100 WOI131097:WOT131100 WYE131097:WYP131100 LS196633:MD196636 VO196633:VZ196636 AFK196633:AFV196636 APG196633:APR196636 AZC196633:AZN196636 BIY196633:BJJ196636 BSU196633:BTF196636 CCQ196633:CDB196636 CMM196633:CMX196636 CWI196633:CWT196636 DGE196633:DGP196636 DQA196633:DQL196636 DZW196633:EAH196636 EJS196633:EKD196636 ETO196633:ETZ196636 FDK196633:FDV196636 FNG196633:FNR196636 FXC196633:FXN196636 GGY196633:GHJ196636 GQU196633:GRF196636 HAQ196633:HBB196636 HKM196633:HKX196636 HUI196633:HUT196636 IEE196633:IEP196636 IOA196633:IOL196636 IXW196633:IYH196636 JHS196633:JID196636 JRO196633:JRZ196636 KBK196633:KBV196636 KLG196633:KLR196636 KVC196633:KVN196636 LEY196633:LFJ196636 LOU196633:LPF196636 LYQ196633:LZB196636 MIM196633:MIX196636 MSI196633:MST196636 NCE196633:NCP196636 NMA196633:NML196636 NVW196633:NWH196636 OFS196633:OGD196636 OPO196633:OPZ196636 OZK196633:OZV196636 PJG196633:PJR196636 PTC196633:PTN196636 QCY196633:QDJ196636 QMU196633:QNF196636 QWQ196633:QXB196636 RGM196633:RGX196636 RQI196633:RQT196636 SAE196633:SAP196636 SKA196633:SKL196636 STW196633:SUH196636 TDS196633:TED196636 TNO196633:TNZ196636 TXK196633:TXV196636 UHG196633:UHR196636 URC196633:URN196636 VAY196633:VBJ196636 VKU196633:VLF196636 VUQ196633:VVB196636 WEM196633:WEX196636 WOI196633:WOT196636 WYE196633:WYP196636 LS262169:MD262172 VO262169:VZ262172 AFK262169:AFV262172 APG262169:APR262172 AZC262169:AZN262172 BIY262169:BJJ262172 BSU262169:BTF262172 CCQ262169:CDB262172 CMM262169:CMX262172 CWI262169:CWT262172 DGE262169:DGP262172 DQA262169:DQL262172 DZW262169:EAH262172 EJS262169:EKD262172 ETO262169:ETZ262172 FDK262169:FDV262172 FNG262169:FNR262172 FXC262169:FXN262172 GGY262169:GHJ262172 GQU262169:GRF262172 HAQ262169:HBB262172 HKM262169:HKX262172 HUI262169:HUT262172 IEE262169:IEP262172 IOA262169:IOL262172 IXW262169:IYH262172 JHS262169:JID262172 JRO262169:JRZ262172 KBK262169:KBV262172 KLG262169:KLR262172 KVC262169:KVN262172 LEY262169:LFJ262172 LOU262169:LPF262172 LYQ262169:LZB262172 MIM262169:MIX262172 MSI262169:MST262172 NCE262169:NCP262172 NMA262169:NML262172 NVW262169:NWH262172 OFS262169:OGD262172 OPO262169:OPZ262172 OZK262169:OZV262172 PJG262169:PJR262172 PTC262169:PTN262172 QCY262169:QDJ262172 QMU262169:QNF262172 QWQ262169:QXB262172 RGM262169:RGX262172 RQI262169:RQT262172 SAE262169:SAP262172 SKA262169:SKL262172 STW262169:SUH262172 TDS262169:TED262172 TNO262169:TNZ262172 TXK262169:TXV262172 UHG262169:UHR262172 URC262169:URN262172 VAY262169:VBJ262172 VKU262169:VLF262172 VUQ262169:VVB262172 WEM262169:WEX262172 WOI262169:WOT262172 WYE262169:WYP262172 LS327705:MD327708 VO327705:VZ327708 AFK327705:AFV327708 APG327705:APR327708 AZC327705:AZN327708 BIY327705:BJJ327708 BSU327705:BTF327708 CCQ327705:CDB327708 CMM327705:CMX327708 CWI327705:CWT327708 DGE327705:DGP327708 DQA327705:DQL327708 DZW327705:EAH327708 EJS327705:EKD327708 ETO327705:ETZ327708 FDK327705:FDV327708 FNG327705:FNR327708 FXC327705:FXN327708 GGY327705:GHJ327708 GQU327705:GRF327708 HAQ327705:HBB327708 HKM327705:HKX327708 HUI327705:HUT327708 IEE327705:IEP327708 IOA327705:IOL327708 IXW327705:IYH327708 JHS327705:JID327708 JRO327705:JRZ327708 KBK327705:KBV327708 KLG327705:KLR327708 KVC327705:KVN327708 LEY327705:LFJ327708 LOU327705:LPF327708 LYQ327705:LZB327708 MIM327705:MIX327708 MSI327705:MST327708 NCE327705:NCP327708 NMA327705:NML327708 NVW327705:NWH327708 OFS327705:OGD327708 OPO327705:OPZ327708 OZK327705:OZV327708 PJG327705:PJR327708 PTC327705:PTN327708 QCY327705:QDJ327708 QMU327705:QNF327708 QWQ327705:QXB327708 RGM327705:RGX327708 RQI327705:RQT327708 SAE327705:SAP327708 SKA327705:SKL327708 STW327705:SUH327708 TDS327705:TED327708 TNO327705:TNZ327708 TXK327705:TXV327708 UHG327705:UHR327708 URC327705:URN327708 VAY327705:VBJ327708 VKU327705:VLF327708 VUQ327705:VVB327708 WEM327705:WEX327708 WOI327705:WOT327708 WYE327705:WYP327708 LS393241:MD393244 VO393241:VZ393244 AFK393241:AFV393244 APG393241:APR393244 AZC393241:AZN393244 BIY393241:BJJ393244 BSU393241:BTF393244 CCQ393241:CDB393244 CMM393241:CMX393244 CWI393241:CWT393244 DGE393241:DGP393244 DQA393241:DQL393244 DZW393241:EAH393244 EJS393241:EKD393244 ETO393241:ETZ393244 FDK393241:FDV393244 FNG393241:FNR393244 FXC393241:FXN393244 GGY393241:GHJ393244 GQU393241:GRF393244 HAQ393241:HBB393244 HKM393241:HKX393244 HUI393241:HUT393244 IEE393241:IEP393244 IOA393241:IOL393244 IXW393241:IYH393244 JHS393241:JID393244 JRO393241:JRZ393244 KBK393241:KBV393244 KLG393241:KLR393244 KVC393241:KVN393244 LEY393241:LFJ393244 LOU393241:LPF393244 LYQ393241:LZB393244 MIM393241:MIX393244 MSI393241:MST393244 NCE393241:NCP393244 NMA393241:NML393244 NVW393241:NWH393244 OFS393241:OGD393244 OPO393241:OPZ393244 OZK393241:OZV393244 PJG393241:PJR393244 PTC393241:PTN393244 QCY393241:QDJ393244 QMU393241:QNF393244 QWQ393241:QXB393244 RGM393241:RGX393244 RQI393241:RQT393244 SAE393241:SAP393244 SKA393241:SKL393244 STW393241:SUH393244 TDS393241:TED393244 TNO393241:TNZ393244 TXK393241:TXV393244 UHG393241:UHR393244 URC393241:URN393244 VAY393241:VBJ393244 VKU393241:VLF393244 VUQ393241:VVB393244 WEM393241:WEX393244 WOI393241:WOT393244 WYE393241:WYP393244 LS458777:MD458780 VO458777:VZ458780 AFK458777:AFV458780 APG458777:APR458780 AZC458777:AZN458780 BIY458777:BJJ458780 BSU458777:BTF458780 CCQ458777:CDB458780 CMM458777:CMX458780 CWI458777:CWT458780 DGE458777:DGP458780 DQA458777:DQL458780 DZW458777:EAH458780 EJS458777:EKD458780 ETO458777:ETZ458780 FDK458777:FDV458780 FNG458777:FNR458780 FXC458777:FXN458780 GGY458777:GHJ458780 GQU458777:GRF458780 HAQ458777:HBB458780 HKM458777:HKX458780 HUI458777:HUT458780 IEE458777:IEP458780 IOA458777:IOL458780 IXW458777:IYH458780 JHS458777:JID458780 JRO458777:JRZ458780 KBK458777:KBV458780 KLG458777:KLR458780 KVC458777:KVN458780 LEY458777:LFJ458780 LOU458777:LPF458780 LYQ458777:LZB458780 MIM458777:MIX458780 MSI458777:MST458780 NCE458777:NCP458780 NMA458777:NML458780 NVW458777:NWH458780 OFS458777:OGD458780 OPO458777:OPZ458780 OZK458777:OZV458780 PJG458777:PJR458780 PTC458777:PTN458780 QCY458777:QDJ458780 QMU458777:QNF458780 QWQ458777:QXB458780 RGM458777:RGX458780 RQI458777:RQT458780 SAE458777:SAP458780 SKA458777:SKL458780 STW458777:SUH458780 TDS458777:TED458780 TNO458777:TNZ458780 TXK458777:TXV458780 UHG458777:UHR458780 URC458777:URN458780 VAY458777:VBJ458780 VKU458777:VLF458780 VUQ458777:VVB458780 WEM458777:WEX458780 WOI458777:WOT458780 WYE458777:WYP458780 LS524313:MD524316 VO524313:VZ524316 AFK524313:AFV524316 APG524313:APR524316 AZC524313:AZN524316 BIY524313:BJJ524316 BSU524313:BTF524316 CCQ524313:CDB524316 CMM524313:CMX524316 CWI524313:CWT524316 DGE524313:DGP524316 DQA524313:DQL524316 DZW524313:EAH524316 EJS524313:EKD524316 ETO524313:ETZ524316 FDK524313:FDV524316 FNG524313:FNR524316 FXC524313:FXN524316 GGY524313:GHJ524316 GQU524313:GRF524316 HAQ524313:HBB524316 HKM524313:HKX524316 HUI524313:HUT524316 IEE524313:IEP524316 IOA524313:IOL524316 IXW524313:IYH524316 JHS524313:JID524316 JRO524313:JRZ524316 KBK524313:KBV524316 KLG524313:KLR524316 KVC524313:KVN524316 LEY524313:LFJ524316 LOU524313:LPF524316 LYQ524313:LZB524316 MIM524313:MIX524316 MSI524313:MST524316 NCE524313:NCP524316 NMA524313:NML524316 NVW524313:NWH524316 OFS524313:OGD524316 OPO524313:OPZ524316 OZK524313:OZV524316 PJG524313:PJR524316 PTC524313:PTN524316 QCY524313:QDJ524316 QMU524313:QNF524316 QWQ524313:QXB524316 RGM524313:RGX524316 RQI524313:RQT524316 SAE524313:SAP524316 SKA524313:SKL524316 STW524313:SUH524316 TDS524313:TED524316 TNO524313:TNZ524316 TXK524313:TXV524316 UHG524313:UHR524316 URC524313:URN524316 VAY524313:VBJ524316 VKU524313:VLF524316 VUQ524313:VVB524316 WEM524313:WEX524316 WOI524313:WOT524316 WYE524313:WYP524316 LS589849:MD589852 VO589849:VZ589852 AFK589849:AFV589852 APG589849:APR589852 AZC589849:AZN589852 BIY589849:BJJ589852 BSU589849:BTF589852 CCQ589849:CDB589852 CMM589849:CMX589852 CWI589849:CWT589852 DGE589849:DGP589852 DQA589849:DQL589852 DZW589849:EAH589852 EJS589849:EKD589852 ETO589849:ETZ589852 FDK589849:FDV589852 FNG589849:FNR589852 FXC589849:FXN589852 GGY589849:GHJ589852 GQU589849:GRF589852 HAQ589849:HBB589852 HKM589849:HKX589852 HUI589849:HUT589852 IEE589849:IEP589852 IOA589849:IOL589852 IXW589849:IYH589852 JHS589849:JID589852 JRO589849:JRZ589852 KBK589849:KBV589852 KLG589849:KLR589852 KVC589849:KVN589852 LEY589849:LFJ589852 LOU589849:LPF589852 LYQ589849:LZB589852 MIM589849:MIX589852 MSI589849:MST589852 NCE589849:NCP589852 NMA589849:NML589852 NVW589849:NWH589852 OFS589849:OGD589852 OPO589849:OPZ589852 OZK589849:OZV589852 PJG589849:PJR589852 PTC589849:PTN589852 QCY589849:QDJ589852 QMU589849:QNF589852 QWQ589849:QXB589852 RGM589849:RGX589852 RQI589849:RQT589852 SAE589849:SAP589852 SKA589849:SKL589852 STW589849:SUH589852 TDS589849:TED589852 TNO589849:TNZ589852 TXK589849:TXV589852 UHG589849:UHR589852 URC589849:URN589852 VAY589849:VBJ589852 VKU589849:VLF589852 VUQ589849:VVB589852 WEM589849:WEX589852 WOI589849:WOT589852 WYE589849:WYP589852 LS655385:MD655388 VO655385:VZ655388 AFK655385:AFV655388 APG655385:APR655388 AZC655385:AZN655388 BIY655385:BJJ655388 BSU655385:BTF655388 CCQ655385:CDB655388 CMM655385:CMX655388 CWI655385:CWT655388 DGE655385:DGP655388 DQA655385:DQL655388 DZW655385:EAH655388 EJS655385:EKD655388 ETO655385:ETZ655388 FDK655385:FDV655388 FNG655385:FNR655388 FXC655385:FXN655388 GGY655385:GHJ655388 GQU655385:GRF655388 HAQ655385:HBB655388 HKM655385:HKX655388 HUI655385:HUT655388 IEE655385:IEP655388 IOA655385:IOL655388 IXW655385:IYH655388 JHS655385:JID655388 JRO655385:JRZ655388 KBK655385:KBV655388 KLG655385:KLR655388 KVC655385:KVN655388 LEY655385:LFJ655388 LOU655385:LPF655388 LYQ655385:LZB655388 MIM655385:MIX655388 MSI655385:MST655388 NCE655385:NCP655388 NMA655385:NML655388 NVW655385:NWH655388 OFS655385:OGD655388 OPO655385:OPZ655388 OZK655385:OZV655388 PJG655385:PJR655388 PTC655385:PTN655388 QCY655385:QDJ655388 QMU655385:QNF655388 QWQ655385:QXB655388 RGM655385:RGX655388 RQI655385:RQT655388 SAE655385:SAP655388 SKA655385:SKL655388 STW655385:SUH655388 TDS655385:TED655388 TNO655385:TNZ655388 TXK655385:TXV655388 UHG655385:UHR655388 URC655385:URN655388 VAY655385:VBJ655388 VKU655385:VLF655388 VUQ655385:VVB655388 WEM655385:WEX655388 WOI655385:WOT655388 WYE655385:WYP655388 LS720921:MD720924 VO720921:VZ720924 AFK720921:AFV720924 APG720921:APR720924 AZC720921:AZN720924 BIY720921:BJJ720924 BSU720921:BTF720924 CCQ720921:CDB720924 CMM720921:CMX720924 CWI720921:CWT720924 DGE720921:DGP720924 DQA720921:DQL720924 DZW720921:EAH720924 EJS720921:EKD720924 ETO720921:ETZ720924 FDK720921:FDV720924 FNG720921:FNR720924 FXC720921:FXN720924 GGY720921:GHJ720924 GQU720921:GRF720924 HAQ720921:HBB720924 HKM720921:HKX720924 HUI720921:HUT720924 IEE720921:IEP720924 IOA720921:IOL720924 IXW720921:IYH720924 JHS720921:JID720924 JRO720921:JRZ720924 KBK720921:KBV720924 KLG720921:KLR720924 KVC720921:KVN720924 LEY720921:LFJ720924 LOU720921:LPF720924 LYQ720921:LZB720924 MIM720921:MIX720924 MSI720921:MST720924 NCE720921:NCP720924 NMA720921:NML720924 NVW720921:NWH720924 OFS720921:OGD720924 OPO720921:OPZ720924 OZK720921:OZV720924 PJG720921:PJR720924 PTC720921:PTN720924 QCY720921:QDJ720924 QMU720921:QNF720924 QWQ720921:QXB720924 RGM720921:RGX720924 RQI720921:RQT720924 SAE720921:SAP720924 SKA720921:SKL720924 STW720921:SUH720924 TDS720921:TED720924 TNO720921:TNZ720924 TXK720921:TXV720924 UHG720921:UHR720924 URC720921:URN720924 VAY720921:VBJ720924 VKU720921:VLF720924 VUQ720921:VVB720924 WEM720921:WEX720924 WOI720921:WOT720924 WYE720921:WYP720924 LS786457:MD786460 VO786457:VZ786460 AFK786457:AFV786460 APG786457:APR786460 AZC786457:AZN786460 BIY786457:BJJ786460 BSU786457:BTF786460 CCQ786457:CDB786460 CMM786457:CMX786460 CWI786457:CWT786460 DGE786457:DGP786460 DQA786457:DQL786460 DZW786457:EAH786460 EJS786457:EKD786460 ETO786457:ETZ786460 FDK786457:FDV786460 FNG786457:FNR786460 FXC786457:FXN786460 GGY786457:GHJ786460 GQU786457:GRF786460 HAQ786457:HBB786460 HKM786457:HKX786460 HUI786457:HUT786460 IEE786457:IEP786460 IOA786457:IOL786460 IXW786457:IYH786460 JHS786457:JID786460 JRO786457:JRZ786460 KBK786457:KBV786460 KLG786457:KLR786460 KVC786457:KVN786460 LEY786457:LFJ786460 LOU786457:LPF786460 LYQ786457:LZB786460 MIM786457:MIX786460 MSI786457:MST786460 NCE786457:NCP786460 NMA786457:NML786460 NVW786457:NWH786460 OFS786457:OGD786460 OPO786457:OPZ786460 OZK786457:OZV786460 PJG786457:PJR786460 PTC786457:PTN786460 QCY786457:QDJ786460 QMU786457:QNF786460 QWQ786457:QXB786460 RGM786457:RGX786460 RQI786457:RQT786460 SAE786457:SAP786460 SKA786457:SKL786460 STW786457:SUH786460 TDS786457:TED786460 TNO786457:TNZ786460 TXK786457:TXV786460 UHG786457:UHR786460 URC786457:URN786460 VAY786457:VBJ786460 VKU786457:VLF786460 VUQ786457:VVB786460 WEM786457:WEX786460 WOI786457:WOT786460 WYE786457:WYP786460 LS851993:MD851996 VO851993:VZ851996 AFK851993:AFV851996 APG851993:APR851996 AZC851993:AZN851996 BIY851993:BJJ851996 BSU851993:BTF851996 CCQ851993:CDB851996 CMM851993:CMX851996 CWI851993:CWT851996 DGE851993:DGP851996 DQA851993:DQL851996 DZW851993:EAH851996 EJS851993:EKD851996 ETO851993:ETZ851996 FDK851993:FDV851996 FNG851993:FNR851996 FXC851993:FXN851996 GGY851993:GHJ851996 GQU851993:GRF851996 HAQ851993:HBB851996 HKM851993:HKX851996 HUI851993:HUT851996 IEE851993:IEP851996 IOA851993:IOL851996 IXW851993:IYH851996 JHS851993:JID851996 JRO851993:JRZ851996 KBK851993:KBV851996 KLG851993:KLR851996 KVC851993:KVN851996 LEY851993:LFJ851996 LOU851993:LPF851996 LYQ851993:LZB851996 MIM851993:MIX851996 MSI851993:MST851996 NCE851993:NCP851996 NMA851993:NML851996 NVW851993:NWH851996 OFS851993:OGD851996 OPO851993:OPZ851996 OZK851993:OZV851996 PJG851993:PJR851996 PTC851993:PTN851996 QCY851993:QDJ851996 QMU851993:QNF851996 QWQ851993:QXB851996 RGM851993:RGX851996 RQI851993:RQT851996 SAE851993:SAP851996 SKA851993:SKL851996 STW851993:SUH851996 TDS851993:TED851996 TNO851993:TNZ851996 TXK851993:TXV851996 UHG851993:UHR851996 URC851993:URN851996 VAY851993:VBJ851996 VKU851993:VLF851996 VUQ851993:VVB851996 WEM851993:WEX851996 WOI851993:WOT851996 WYE851993:WYP851996 LS917529:MD917532 VO917529:VZ917532 AFK917529:AFV917532 APG917529:APR917532 AZC917529:AZN917532 BIY917529:BJJ917532 BSU917529:BTF917532 CCQ917529:CDB917532 CMM917529:CMX917532 CWI917529:CWT917532 DGE917529:DGP917532 DQA917529:DQL917532 DZW917529:EAH917532 EJS917529:EKD917532 ETO917529:ETZ917532 FDK917529:FDV917532 FNG917529:FNR917532 FXC917529:FXN917532 GGY917529:GHJ917532 GQU917529:GRF917532 HAQ917529:HBB917532 HKM917529:HKX917532 HUI917529:HUT917532 IEE917529:IEP917532 IOA917529:IOL917532 IXW917529:IYH917532 JHS917529:JID917532 JRO917529:JRZ917532 KBK917529:KBV917532 KLG917529:KLR917532 KVC917529:KVN917532 LEY917529:LFJ917532 LOU917529:LPF917532 LYQ917529:LZB917532 MIM917529:MIX917532 MSI917529:MST917532 NCE917529:NCP917532 NMA917529:NML917532 NVW917529:NWH917532 OFS917529:OGD917532 OPO917529:OPZ917532 OZK917529:OZV917532 PJG917529:PJR917532 PTC917529:PTN917532 QCY917529:QDJ917532 QMU917529:QNF917532 QWQ917529:QXB917532 RGM917529:RGX917532 RQI917529:RQT917532 SAE917529:SAP917532 SKA917529:SKL917532 STW917529:SUH917532 TDS917529:TED917532 TNO917529:TNZ917532 TXK917529:TXV917532 UHG917529:UHR917532 URC917529:URN917532 VAY917529:VBJ917532 VKU917529:VLF917532 VUQ917529:VVB917532 WEM917529:WEX917532 WOI917529:WOT917532 WYE917529:WYP917532 LS983065:MD983068 VO983065:VZ983068 AFK983065:AFV983068 APG983065:APR983068 AZC983065:AZN983068 BIY983065:BJJ983068 BSU983065:BTF983068 CCQ983065:CDB983068 CMM983065:CMX983068 CWI983065:CWT983068 DGE983065:DGP983068 DQA983065:DQL983068 DZW983065:EAH983068 EJS983065:EKD983068 ETO983065:ETZ983068 FDK983065:FDV983068 FNG983065:FNR983068 FXC983065:FXN983068 GGY983065:GHJ983068 GQU983065:GRF983068 HAQ983065:HBB983068 HKM983065:HKX983068 HUI983065:HUT983068 IEE983065:IEP983068 IOA983065:IOL983068 IXW983065:IYH983068 JHS983065:JID983068 JRO983065:JRZ983068 KBK983065:KBV983068 KLG983065:KLR983068 KVC983065:KVN983068 LEY983065:LFJ983068 LOU983065:LPF983068 LYQ983065:LZB983068 MIM983065:MIX983068 MSI983065:MST983068 NCE983065:NCP983068 NMA983065:NML983068 NVW983065:NWH983068 OFS983065:OGD983068 OPO983065:OPZ983068 OZK983065:OZV983068 PJG983065:PJR983068 PTC983065:PTN983068 QCY983065:QDJ983068 QMU983065:QNF983068 QWQ983065:QXB983068 RGM983065:RGX983068 RQI983065:RQT983068 SAE983065:SAP983068 SKA983065:SKL983068 STW983065:SUH983068 TDS983065:TED983068 TNO983065:TNZ983068 TXK983065:TXV983068 UHG983065:UHR983068 URC983065:URN983068 VAY983065:VBJ983068 VKU983065:VLF983068 VUQ983065:VVB983068 WEM983065:WEX983068 WOI983065:WOT983068 WYE983065:WYP983068 WYE983062:WYP983062 LS26:MD26 VO26:VZ26 AFK26:AFV26 APG26:APR26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65558:MD65558 VO65558:VZ65558 AFK65558:AFV65558 APG65558:APR65558 AZC65558:AZN65558 BIY65558:BJJ65558 BSU65558:BTF65558 CCQ65558:CDB65558 CMM65558:CMX65558 CWI65558:CWT65558 DGE65558:DGP65558 DQA65558:DQL65558 DZW65558:EAH65558 EJS65558:EKD65558 ETO65558:ETZ65558 FDK65558:FDV65558 FNG65558:FNR65558 FXC65558:FXN65558 GGY65558:GHJ65558 GQU65558:GRF65558 HAQ65558:HBB65558 HKM65558:HKX65558 HUI65558:HUT65558 IEE65558:IEP65558 IOA65558:IOL65558 IXW65558:IYH65558 JHS65558:JID65558 JRO65558:JRZ65558 KBK65558:KBV65558 KLG65558:KLR65558 KVC65558:KVN65558 LEY65558:LFJ65558 LOU65558:LPF65558 LYQ65558:LZB65558 MIM65558:MIX65558 MSI65558:MST65558 NCE65558:NCP65558 NMA65558:NML65558 NVW65558:NWH65558 OFS65558:OGD65558 OPO65558:OPZ65558 OZK65558:OZV65558 PJG65558:PJR65558 PTC65558:PTN65558 QCY65558:QDJ65558 QMU65558:QNF65558 QWQ65558:QXB65558 RGM65558:RGX65558 RQI65558:RQT65558 SAE65558:SAP65558 SKA65558:SKL65558 STW65558:SUH65558 TDS65558:TED65558 TNO65558:TNZ65558 TXK65558:TXV65558 UHG65558:UHR65558 URC65558:URN65558 VAY65558:VBJ65558 VKU65558:VLF65558 VUQ65558:VVB65558 WEM65558:WEX65558 WOI65558:WOT65558 WYE65558:WYP65558 LS131094:MD131094 VO131094:VZ131094 AFK131094:AFV131094 APG131094:APR131094 AZC131094:AZN131094 BIY131094:BJJ131094 BSU131094:BTF131094 CCQ131094:CDB131094 CMM131094:CMX131094 CWI131094:CWT131094 DGE131094:DGP131094 DQA131094:DQL131094 DZW131094:EAH131094 EJS131094:EKD131094 ETO131094:ETZ131094 FDK131094:FDV131094 FNG131094:FNR131094 FXC131094:FXN131094 GGY131094:GHJ131094 GQU131094:GRF131094 HAQ131094:HBB131094 HKM131094:HKX131094 HUI131094:HUT131094 IEE131094:IEP131094 IOA131094:IOL131094 IXW131094:IYH131094 JHS131094:JID131094 JRO131094:JRZ131094 KBK131094:KBV131094 KLG131094:KLR131094 KVC131094:KVN131094 LEY131094:LFJ131094 LOU131094:LPF131094 LYQ131094:LZB131094 MIM131094:MIX131094 MSI131094:MST131094 NCE131094:NCP131094 NMA131094:NML131094 NVW131094:NWH131094 OFS131094:OGD131094 OPO131094:OPZ131094 OZK131094:OZV131094 PJG131094:PJR131094 PTC131094:PTN131094 QCY131094:QDJ131094 QMU131094:QNF131094 QWQ131094:QXB131094 RGM131094:RGX131094 RQI131094:RQT131094 SAE131094:SAP131094 SKA131094:SKL131094 STW131094:SUH131094 TDS131094:TED131094 TNO131094:TNZ131094 TXK131094:TXV131094 UHG131094:UHR131094 URC131094:URN131094 VAY131094:VBJ131094 VKU131094:VLF131094 VUQ131094:VVB131094 WEM131094:WEX131094 WOI131094:WOT131094 WYE131094:WYP131094 LS196630:MD196630 VO196630:VZ196630 AFK196630:AFV196630 APG196630:APR196630 AZC196630:AZN196630 BIY196630:BJJ196630 BSU196630:BTF196630 CCQ196630:CDB196630 CMM196630:CMX196630 CWI196630:CWT196630 DGE196630:DGP196630 DQA196630:DQL196630 DZW196630:EAH196630 EJS196630:EKD196630 ETO196630:ETZ196630 FDK196630:FDV196630 FNG196630:FNR196630 FXC196630:FXN196630 GGY196630:GHJ196630 GQU196630:GRF196630 HAQ196630:HBB196630 HKM196630:HKX196630 HUI196630:HUT196630 IEE196630:IEP196630 IOA196630:IOL196630 IXW196630:IYH196630 JHS196630:JID196630 JRO196630:JRZ196630 KBK196630:KBV196630 KLG196630:KLR196630 KVC196630:KVN196630 LEY196630:LFJ196630 LOU196630:LPF196630 LYQ196630:LZB196630 MIM196630:MIX196630 MSI196630:MST196630 NCE196630:NCP196630 NMA196630:NML196630 NVW196630:NWH196630 OFS196630:OGD196630 OPO196630:OPZ196630 OZK196630:OZV196630 PJG196630:PJR196630 PTC196630:PTN196630 QCY196630:QDJ196630 QMU196630:QNF196630 QWQ196630:QXB196630 RGM196630:RGX196630 RQI196630:RQT196630 SAE196630:SAP196630 SKA196630:SKL196630 STW196630:SUH196630 TDS196630:TED196630 TNO196630:TNZ196630 TXK196630:TXV196630 UHG196630:UHR196630 URC196630:URN196630 VAY196630:VBJ196630 VKU196630:VLF196630 VUQ196630:VVB196630 WEM196630:WEX196630 WOI196630:WOT196630 WYE196630:WYP196630 LS262166:MD262166 VO262166:VZ262166 AFK262166:AFV262166 APG262166:APR262166 AZC262166:AZN262166 BIY262166:BJJ262166 BSU262166:BTF262166 CCQ262166:CDB262166 CMM262166:CMX262166 CWI262166:CWT262166 DGE262166:DGP262166 DQA262166:DQL262166 DZW262166:EAH262166 EJS262166:EKD262166 ETO262166:ETZ262166 FDK262166:FDV262166 FNG262166:FNR262166 FXC262166:FXN262166 GGY262166:GHJ262166 GQU262166:GRF262166 HAQ262166:HBB262166 HKM262166:HKX262166 HUI262166:HUT262166 IEE262166:IEP262166 IOA262166:IOL262166 IXW262166:IYH262166 JHS262166:JID262166 JRO262166:JRZ262166 KBK262166:KBV262166 KLG262166:KLR262166 KVC262166:KVN262166 LEY262166:LFJ262166 LOU262166:LPF262166 LYQ262166:LZB262166 MIM262166:MIX262166 MSI262166:MST262166 NCE262166:NCP262166 NMA262166:NML262166 NVW262166:NWH262166 OFS262166:OGD262166 OPO262166:OPZ262166 OZK262166:OZV262166 PJG262166:PJR262166 PTC262166:PTN262166 QCY262166:QDJ262166 QMU262166:QNF262166 QWQ262166:QXB262166 RGM262166:RGX262166 RQI262166:RQT262166 SAE262166:SAP262166 SKA262166:SKL262166 STW262166:SUH262166 TDS262166:TED262166 TNO262166:TNZ262166 TXK262166:TXV262166 UHG262166:UHR262166 URC262166:URN262166 VAY262166:VBJ262166 VKU262166:VLF262166 VUQ262166:VVB262166 WEM262166:WEX262166 WOI262166:WOT262166 WYE262166:WYP262166 LS327702:MD327702 VO327702:VZ327702 AFK327702:AFV327702 APG327702:APR327702 AZC327702:AZN327702 BIY327702:BJJ327702 BSU327702:BTF327702 CCQ327702:CDB327702 CMM327702:CMX327702 CWI327702:CWT327702 DGE327702:DGP327702 DQA327702:DQL327702 DZW327702:EAH327702 EJS327702:EKD327702 ETO327702:ETZ327702 FDK327702:FDV327702 FNG327702:FNR327702 FXC327702:FXN327702 GGY327702:GHJ327702 GQU327702:GRF327702 HAQ327702:HBB327702 HKM327702:HKX327702 HUI327702:HUT327702 IEE327702:IEP327702 IOA327702:IOL327702 IXW327702:IYH327702 JHS327702:JID327702 JRO327702:JRZ327702 KBK327702:KBV327702 KLG327702:KLR327702 KVC327702:KVN327702 LEY327702:LFJ327702 LOU327702:LPF327702 LYQ327702:LZB327702 MIM327702:MIX327702 MSI327702:MST327702 NCE327702:NCP327702 NMA327702:NML327702 NVW327702:NWH327702 OFS327702:OGD327702 OPO327702:OPZ327702 OZK327702:OZV327702 PJG327702:PJR327702 PTC327702:PTN327702 QCY327702:QDJ327702 QMU327702:QNF327702 QWQ327702:QXB327702 RGM327702:RGX327702 RQI327702:RQT327702 SAE327702:SAP327702 SKA327702:SKL327702 STW327702:SUH327702 TDS327702:TED327702 TNO327702:TNZ327702 TXK327702:TXV327702 UHG327702:UHR327702 URC327702:URN327702 VAY327702:VBJ327702 VKU327702:VLF327702 VUQ327702:VVB327702 WEM327702:WEX327702 WOI327702:WOT327702 WYE327702:WYP327702 LS393238:MD393238 VO393238:VZ393238 AFK393238:AFV393238 APG393238:APR393238 AZC393238:AZN393238 BIY393238:BJJ393238 BSU393238:BTF393238 CCQ393238:CDB393238 CMM393238:CMX393238 CWI393238:CWT393238 DGE393238:DGP393238 DQA393238:DQL393238 DZW393238:EAH393238 EJS393238:EKD393238 ETO393238:ETZ393238 FDK393238:FDV393238 FNG393238:FNR393238 FXC393238:FXN393238 GGY393238:GHJ393238 GQU393238:GRF393238 HAQ393238:HBB393238 HKM393238:HKX393238 HUI393238:HUT393238 IEE393238:IEP393238 IOA393238:IOL393238 IXW393238:IYH393238 JHS393238:JID393238 JRO393238:JRZ393238 KBK393238:KBV393238 KLG393238:KLR393238 KVC393238:KVN393238 LEY393238:LFJ393238 LOU393238:LPF393238 LYQ393238:LZB393238 MIM393238:MIX393238 MSI393238:MST393238 NCE393238:NCP393238 NMA393238:NML393238 NVW393238:NWH393238 OFS393238:OGD393238 OPO393238:OPZ393238 OZK393238:OZV393238 PJG393238:PJR393238 PTC393238:PTN393238 QCY393238:QDJ393238 QMU393238:QNF393238 QWQ393238:QXB393238 RGM393238:RGX393238 RQI393238:RQT393238 SAE393238:SAP393238 SKA393238:SKL393238 STW393238:SUH393238 TDS393238:TED393238 TNO393238:TNZ393238 TXK393238:TXV393238 UHG393238:UHR393238 URC393238:URN393238 VAY393238:VBJ393238 VKU393238:VLF393238 VUQ393238:VVB393238 WEM393238:WEX393238 WOI393238:WOT393238 WYE393238:WYP393238 LS458774:MD458774 VO458774:VZ458774 AFK458774:AFV458774 APG458774:APR458774 AZC458774:AZN458774 BIY458774:BJJ458774 BSU458774:BTF458774 CCQ458774:CDB458774 CMM458774:CMX458774 CWI458774:CWT458774 DGE458774:DGP458774 DQA458774:DQL458774 DZW458774:EAH458774 EJS458774:EKD458774 ETO458774:ETZ458774 FDK458774:FDV458774 FNG458774:FNR458774 FXC458774:FXN458774 GGY458774:GHJ458774 GQU458774:GRF458774 HAQ458774:HBB458774 HKM458774:HKX458774 HUI458774:HUT458774 IEE458774:IEP458774 IOA458774:IOL458774 IXW458774:IYH458774 JHS458774:JID458774 JRO458774:JRZ458774 KBK458774:KBV458774 KLG458774:KLR458774 KVC458774:KVN458774 LEY458774:LFJ458774 LOU458774:LPF458774 LYQ458774:LZB458774 MIM458774:MIX458774 MSI458774:MST458774 NCE458774:NCP458774 NMA458774:NML458774 NVW458774:NWH458774 OFS458774:OGD458774 OPO458774:OPZ458774 OZK458774:OZV458774 PJG458774:PJR458774 PTC458774:PTN458774 QCY458774:QDJ458774 QMU458774:QNF458774 QWQ458774:QXB458774 RGM458774:RGX458774 RQI458774:RQT458774 SAE458774:SAP458774 SKA458774:SKL458774 STW458774:SUH458774 TDS458774:TED458774 TNO458774:TNZ458774 TXK458774:TXV458774 UHG458774:UHR458774 URC458774:URN458774 VAY458774:VBJ458774 VKU458774:VLF458774 VUQ458774:VVB458774 WEM458774:WEX458774 WOI458774:WOT458774 WYE458774:WYP458774 LS524310:MD524310 VO524310:VZ524310 AFK524310:AFV524310 APG524310:APR524310 AZC524310:AZN524310 BIY524310:BJJ524310 BSU524310:BTF524310 CCQ524310:CDB524310 CMM524310:CMX524310 CWI524310:CWT524310 DGE524310:DGP524310 DQA524310:DQL524310 DZW524310:EAH524310 EJS524310:EKD524310 ETO524310:ETZ524310 FDK524310:FDV524310 FNG524310:FNR524310 FXC524310:FXN524310 GGY524310:GHJ524310 GQU524310:GRF524310 HAQ524310:HBB524310 HKM524310:HKX524310 HUI524310:HUT524310 IEE524310:IEP524310 IOA524310:IOL524310 IXW524310:IYH524310 JHS524310:JID524310 JRO524310:JRZ524310 KBK524310:KBV524310 KLG524310:KLR524310 KVC524310:KVN524310 LEY524310:LFJ524310 LOU524310:LPF524310 LYQ524310:LZB524310 MIM524310:MIX524310 MSI524310:MST524310 NCE524310:NCP524310 NMA524310:NML524310 NVW524310:NWH524310 OFS524310:OGD524310 OPO524310:OPZ524310 OZK524310:OZV524310 PJG524310:PJR524310 PTC524310:PTN524310 QCY524310:QDJ524310 QMU524310:QNF524310 QWQ524310:QXB524310 RGM524310:RGX524310 RQI524310:RQT524310 SAE524310:SAP524310 SKA524310:SKL524310 STW524310:SUH524310 TDS524310:TED524310 TNO524310:TNZ524310 TXK524310:TXV524310 UHG524310:UHR524310 URC524310:URN524310 VAY524310:VBJ524310 VKU524310:VLF524310 VUQ524310:VVB524310 WEM524310:WEX524310 WOI524310:WOT524310 WYE524310:WYP524310 LS589846:MD589846 VO589846:VZ589846 AFK589846:AFV589846 APG589846:APR589846 AZC589846:AZN589846 BIY589846:BJJ589846 BSU589846:BTF589846 CCQ589846:CDB589846 CMM589846:CMX589846 CWI589846:CWT589846 DGE589846:DGP589846 DQA589846:DQL589846 DZW589846:EAH589846 EJS589846:EKD589846 ETO589846:ETZ589846 FDK589846:FDV589846 FNG589846:FNR589846 FXC589846:FXN589846 GGY589846:GHJ589846 GQU589846:GRF589846 HAQ589846:HBB589846 HKM589846:HKX589846 HUI589846:HUT589846 IEE589846:IEP589846 IOA589846:IOL589846 IXW589846:IYH589846 JHS589846:JID589846 JRO589846:JRZ589846 KBK589846:KBV589846 KLG589846:KLR589846 KVC589846:KVN589846 LEY589846:LFJ589846 LOU589846:LPF589846 LYQ589846:LZB589846 MIM589846:MIX589846 MSI589846:MST589846 NCE589846:NCP589846 NMA589846:NML589846 NVW589846:NWH589846 OFS589846:OGD589846 OPO589846:OPZ589846 OZK589846:OZV589846 PJG589846:PJR589846 PTC589846:PTN589846 QCY589846:QDJ589846 QMU589846:QNF589846 QWQ589846:QXB589846 RGM589846:RGX589846 RQI589846:RQT589846 SAE589846:SAP589846 SKA589846:SKL589846 STW589846:SUH589846 TDS589846:TED589846 TNO589846:TNZ589846 TXK589846:TXV589846 UHG589846:UHR589846 URC589846:URN589846 VAY589846:VBJ589846 VKU589846:VLF589846 VUQ589846:VVB589846 WEM589846:WEX589846 WOI589846:WOT589846 WYE589846:WYP589846 LS655382:MD655382 VO655382:VZ655382 AFK655382:AFV655382 APG655382:APR655382 AZC655382:AZN655382 BIY655382:BJJ655382 BSU655382:BTF655382 CCQ655382:CDB655382 CMM655382:CMX655382 CWI655382:CWT655382 DGE655382:DGP655382 DQA655382:DQL655382 DZW655382:EAH655382 EJS655382:EKD655382 ETO655382:ETZ655382 FDK655382:FDV655382 FNG655382:FNR655382 FXC655382:FXN655382 GGY655382:GHJ655382 GQU655382:GRF655382 HAQ655382:HBB655382 HKM655382:HKX655382 HUI655382:HUT655382 IEE655382:IEP655382 IOA655382:IOL655382 IXW655382:IYH655382 JHS655382:JID655382 JRO655382:JRZ655382 KBK655382:KBV655382 KLG655382:KLR655382 KVC655382:KVN655382 LEY655382:LFJ655382 LOU655382:LPF655382 LYQ655382:LZB655382 MIM655382:MIX655382 MSI655382:MST655382 NCE655382:NCP655382 NMA655382:NML655382 NVW655382:NWH655382 OFS655382:OGD655382 OPO655382:OPZ655382 OZK655382:OZV655382 PJG655382:PJR655382 PTC655382:PTN655382 QCY655382:QDJ655382 QMU655382:QNF655382 QWQ655382:QXB655382 RGM655382:RGX655382 RQI655382:RQT655382 SAE655382:SAP655382 SKA655382:SKL655382 STW655382:SUH655382 TDS655382:TED655382 TNO655382:TNZ655382 TXK655382:TXV655382 UHG655382:UHR655382 URC655382:URN655382 VAY655382:VBJ655382 VKU655382:VLF655382 VUQ655382:VVB655382 WEM655382:WEX655382 WOI655382:WOT655382 WYE655382:WYP655382 LS720918:MD720918 VO720918:VZ720918 AFK720918:AFV720918 APG720918:APR720918 AZC720918:AZN720918 BIY720918:BJJ720918 BSU720918:BTF720918 CCQ720918:CDB720918 CMM720918:CMX720918 CWI720918:CWT720918 DGE720918:DGP720918 DQA720918:DQL720918 DZW720918:EAH720918 EJS720918:EKD720918 ETO720918:ETZ720918 FDK720918:FDV720918 FNG720918:FNR720918 FXC720918:FXN720918 GGY720918:GHJ720918 GQU720918:GRF720918 HAQ720918:HBB720918 HKM720918:HKX720918 HUI720918:HUT720918 IEE720918:IEP720918 IOA720918:IOL720918 IXW720918:IYH720918 JHS720918:JID720918 JRO720918:JRZ720918 KBK720918:KBV720918 KLG720918:KLR720918 KVC720918:KVN720918 LEY720918:LFJ720918 LOU720918:LPF720918 LYQ720918:LZB720918 MIM720918:MIX720918 MSI720918:MST720918 NCE720918:NCP720918 NMA720918:NML720918 NVW720918:NWH720918 OFS720918:OGD720918 OPO720918:OPZ720918 OZK720918:OZV720918 PJG720918:PJR720918 PTC720918:PTN720918 QCY720918:QDJ720918 QMU720918:QNF720918 QWQ720918:QXB720918 RGM720918:RGX720918 RQI720918:RQT720918 SAE720918:SAP720918 SKA720918:SKL720918 STW720918:SUH720918 TDS720918:TED720918 TNO720918:TNZ720918 TXK720918:TXV720918 UHG720918:UHR720918 URC720918:URN720918 VAY720918:VBJ720918 VKU720918:VLF720918 VUQ720918:VVB720918 WEM720918:WEX720918 WOI720918:WOT720918 WYE720918:WYP720918 LS786454:MD786454 VO786454:VZ786454 AFK786454:AFV786454 APG786454:APR786454 AZC786454:AZN786454 BIY786454:BJJ786454 BSU786454:BTF786454 CCQ786454:CDB786454 CMM786454:CMX786454 CWI786454:CWT786454 DGE786454:DGP786454 DQA786454:DQL786454 DZW786454:EAH786454 EJS786454:EKD786454 ETO786454:ETZ786454 FDK786454:FDV786454 FNG786454:FNR786454 FXC786454:FXN786454 GGY786454:GHJ786454 GQU786454:GRF786454 HAQ786454:HBB786454 HKM786454:HKX786454 HUI786454:HUT786454 IEE786454:IEP786454 IOA786454:IOL786454 IXW786454:IYH786454 JHS786454:JID786454 JRO786454:JRZ786454 KBK786454:KBV786454 KLG786454:KLR786454 KVC786454:KVN786454 LEY786454:LFJ786454 LOU786454:LPF786454 LYQ786454:LZB786454 MIM786454:MIX786454 MSI786454:MST786454 NCE786454:NCP786454 NMA786454:NML786454 NVW786454:NWH786454 OFS786454:OGD786454 OPO786454:OPZ786454 OZK786454:OZV786454 PJG786454:PJR786454 PTC786454:PTN786454 QCY786454:QDJ786454 QMU786454:QNF786454 QWQ786454:QXB786454 RGM786454:RGX786454 RQI786454:RQT786454 SAE786454:SAP786454 SKA786454:SKL786454 STW786454:SUH786454 TDS786454:TED786454 TNO786454:TNZ786454 TXK786454:TXV786454 UHG786454:UHR786454 URC786454:URN786454 VAY786454:VBJ786454 VKU786454:VLF786454 VUQ786454:VVB786454 WEM786454:WEX786454 WOI786454:WOT786454 WYE786454:WYP786454 LS851990:MD851990 VO851990:VZ851990 AFK851990:AFV851990 APG851990:APR851990 AZC851990:AZN851990 BIY851990:BJJ851990 BSU851990:BTF851990 CCQ851990:CDB851990 CMM851990:CMX851990 CWI851990:CWT851990 DGE851990:DGP851990 DQA851990:DQL851990 DZW851990:EAH851990 EJS851990:EKD851990 ETO851990:ETZ851990 FDK851990:FDV851990 FNG851990:FNR851990 FXC851990:FXN851990 GGY851990:GHJ851990 GQU851990:GRF851990 HAQ851990:HBB851990 HKM851990:HKX851990 HUI851990:HUT851990 IEE851990:IEP851990 IOA851990:IOL851990 IXW851990:IYH851990 JHS851990:JID851990 JRO851990:JRZ851990 KBK851990:KBV851990 KLG851990:KLR851990 KVC851990:KVN851990 LEY851990:LFJ851990 LOU851990:LPF851990 LYQ851990:LZB851990 MIM851990:MIX851990 MSI851990:MST851990 NCE851990:NCP851990 NMA851990:NML851990 NVW851990:NWH851990 OFS851990:OGD851990 OPO851990:OPZ851990 OZK851990:OZV851990 PJG851990:PJR851990 PTC851990:PTN851990 QCY851990:QDJ851990 QMU851990:QNF851990 QWQ851990:QXB851990 RGM851990:RGX851990 RQI851990:RQT851990 SAE851990:SAP851990 SKA851990:SKL851990 STW851990:SUH851990 TDS851990:TED851990 TNO851990:TNZ851990 TXK851990:TXV851990 UHG851990:UHR851990 URC851990:URN851990 VAY851990:VBJ851990 VKU851990:VLF851990 VUQ851990:VVB851990 WEM851990:WEX851990 WOI851990:WOT851990 WYE851990:WYP851990 LS917526:MD917526 VO917526:VZ917526 AFK917526:AFV917526 APG917526:APR917526 AZC917526:AZN917526 BIY917526:BJJ917526 BSU917526:BTF917526 CCQ917526:CDB917526 CMM917526:CMX917526 CWI917526:CWT917526 DGE917526:DGP917526 DQA917526:DQL917526 DZW917526:EAH917526 EJS917526:EKD917526 ETO917526:ETZ917526 FDK917526:FDV917526 FNG917526:FNR917526 FXC917526:FXN917526 GGY917526:GHJ917526 GQU917526:GRF917526 HAQ917526:HBB917526 HKM917526:HKX917526 HUI917526:HUT917526 IEE917526:IEP917526 IOA917526:IOL917526 IXW917526:IYH917526 JHS917526:JID917526 JRO917526:JRZ917526 KBK917526:KBV917526 KLG917526:KLR917526 KVC917526:KVN917526 LEY917526:LFJ917526 LOU917526:LPF917526 LYQ917526:LZB917526 MIM917526:MIX917526 MSI917526:MST917526 NCE917526:NCP917526 NMA917526:NML917526 NVW917526:NWH917526 OFS917526:OGD917526 OPO917526:OPZ917526 OZK917526:OZV917526 PJG917526:PJR917526 PTC917526:PTN917526 QCY917526:QDJ917526 QMU917526:QNF917526 QWQ917526:QXB917526 RGM917526:RGX917526 RQI917526:RQT917526 SAE917526:SAP917526 SKA917526:SKL917526 STW917526:SUH917526 TDS917526:TED917526 TNO917526:TNZ917526 TXK917526:TXV917526 UHG917526:UHR917526 URC917526:URN917526 VAY917526:VBJ917526 VKU917526:VLF917526 VUQ917526:VVB917526 WEM917526:WEX917526 WOI917526:WOT917526 WYE917526:WYP917526 LS983062:MD983062 VO983062:VZ983062 AFK983062:AFV983062 APG983062:APR983062 AZC983062:AZN983062 BIY983062:BJJ983062 BSU983062:BTF983062 CCQ983062:CDB983062 CMM983062:CMX983062 CWI983062:CWT983062 DGE983062:DGP983062 DQA983062:DQL983062 DZW983062:EAH983062 EJS983062:EKD983062 ETO983062:ETZ983062 FDK983062:FDV983062 FNG983062:FNR983062 FXC983062:FXN983062 GGY983062:GHJ983062 GQU983062:GRF983062 HAQ983062:HBB983062 HKM983062:HKX983062 HUI983062:HUT983062 IEE983062:IEP983062 IOA983062:IOL983062 IXW983062:IYH983062 JHS983062:JID983062 JRO983062:JRZ983062 KBK983062:KBV983062 KLG983062:KLR983062 KVC983062:KVN983062 LEY983062:LFJ983062 LOU983062:LPF983062 LYQ983062:LZB983062 MIM983062:MIX983062 MSI983062:MST983062 NCE983062:NCP983062 NMA983062:NML983062 NVW983062:NWH983062 OFS983062:OGD983062 OPO983062:OPZ983062 OZK983062:OZV983062 PJG983062:PJR983062 PTC983062:PTN983062 QCY983062:QDJ983062 QMU983062:QNF983062 QWQ983062:QXB983062 RGM983062:RGX983062 RQI983062:RQT983062 SAE983062:SAP983062 SKA983062:SKL983062 STW983062:SUH983062 TDS983062:TED983062 TNO983062:TNZ983062 TXK983062:TXV983062 UHG983062:UHR983062 URC983062:URN983062 VAY983062:VBJ983062 VKU983062:VLF983062 VUQ983062:VVB983062 WEM983062:WEX983062 WOI983062:WOT983062 L65561:CH65564 L983062:CH983062 L917526:CH917526 L851990:CH851990 L786454:CH786454 L720918:CH720918 L655382:CH655382 L589846:CH589846 L524310:CH524310 L458774:CH458774 L393238:CH393238 L327702:CH327702 L262166:CH262166 L196630:CH196630 L131094:CH131094 L65558:CH65558 L983065:CH983068 L917529:CH917532 L851993:CH851996 L786457:CH786460 L720921:CH720924 L655385:CH655388 L589849:CH589852 L524313:CH524316 L458777:CH458780 L393241:CH393244 L327705:CH327708 L262169:CH262172 L196633:CH196636 L131097:CH131100"/>
    <dataValidation type="list" allowBlank="1" showInputMessage="1" errorTitle="Ошибка" error="Выберите значение из списка" prompt="Выберите значение из списка" sqref="WYH983059 LV23 VR23 AFN23 APJ23 AZF23 BJB23 BSX23 CCT23 CMP23 CWL23 DGH23 DQD23 DZZ23 EJV23 ETR23 FDN23 FNJ23 FXF23 GHB23 GQX23 HAT23 HKP23 HUL23 IEH23 IOD23 IXZ23 JHV23 JRR23 KBN23 KLJ23 KVF23 LFB23 LOX23 LYT23 MIP23 MSL23 NCH23 NMD23 NVZ23 OFV23 OPR23 OZN23 PJJ23 PTF23 QDB23 QMX23 QWT23 RGP23 RQL23 SAH23 SKD23 STZ23 TDV23 TNR23 TXN23 UHJ23 URF23 VBB23 VKX23 VUT23 WEP23 WOL23 WYH23 O65555 LV65555 VR65555 AFN65555 APJ65555 AZF65555 BJB65555 BSX65555 CCT65555 CMP65555 CWL65555 DGH65555 DQD65555 DZZ65555 EJV65555 ETR65555 FDN65555 FNJ65555 FXF65555 GHB65555 GQX65555 HAT65555 HKP65555 HUL65555 IEH65555 IOD65555 IXZ65555 JHV65555 JRR65555 KBN65555 KLJ65555 KVF65555 LFB65555 LOX65555 LYT65555 MIP65555 MSL65555 NCH65555 NMD65555 NVZ65555 OFV65555 OPR65555 OZN65555 PJJ65555 PTF65555 QDB65555 QMX65555 QWT65555 RGP65555 RQL65555 SAH65555 SKD65555 STZ65555 TDV65555 TNR65555 TXN65555 UHJ65555 URF65555 VBB65555 VKX65555 VUT65555 WEP65555 WOL65555 WYH65555 O131091 LV131091 VR131091 AFN131091 APJ131091 AZF131091 BJB131091 BSX131091 CCT131091 CMP131091 CWL131091 DGH131091 DQD131091 DZZ131091 EJV131091 ETR131091 FDN131091 FNJ131091 FXF131091 GHB131091 GQX131091 HAT131091 HKP131091 HUL131091 IEH131091 IOD131091 IXZ131091 JHV131091 JRR131091 KBN131091 KLJ131091 KVF131091 LFB131091 LOX131091 LYT131091 MIP131091 MSL131091 NCH131091 NMD131091 NVZ131091 OFV131091 OPR131091 OZN131091 PJJ131091 PTF131091 QDB131091 QMX131091 QWT131091 RGP131091 RQL131091 SAH131091 SKD131091 STZ131091 TDV131091 TNR131091 TXN131091 UHJ131091 URF131091 VBB131091 VKX131091 VUT131091 WEP131091 WOL131091 WYH131091 O196627 LV196627 VR196627 AFN196627 APJ196627 AZF196627 BJB196627 BSX196627 CCT196627 CMP196627 CWL196627 DGH196627 DQD196627 DZZ196627 EJV196627 ETR196627 FDN196627 FNJ196627 FXF196627 GHB196627 GQX196627 HAT196627 HKP196627 HUL196627 IEH196627 IOD196627 IXZ196627 JHV196627 JRR196627 KBN196627 KLJ196627 KVF196627 LFB196627 LOX196627 LYT196627 MIP196627 MSL196627 NCH196627 NMD196627 NVZ196627 OFV196627 OPR196627 OZN196627 PJJ196627 PTF196627 QDB196627 QMX196627 QWT196627 RGP196627 RQL196627 SAH196627 SKD196627 STZ196627 TDV196627 TNR196627 TXN196627 UHJ196627 URF196627 VBB196627 VKX196627 VUT196627 WEP196627 WOL196627 WYH196627 O262163 LV262163 VR262163 AFN262163 APJ262163 AZF262163 BJB262163 BSX262163 CCT262163 CMP262163 CWL262163 DGH262163 DQD262163 DZZ262163 EJV262163 ETR262163 FDN262163 FNJ262163 FXF262163 GHB262163 GQX262163 HAT262163 HKP262163 HUL262163 IEH262163 IOD262163 IXZ262163 JHV262163 JRR262163 KBN262163 KLJ262163 KVF262163 LFB262163 LOX262163 LYT262163 MIP262163 MSL262163 NCH262163 NMD262163 NVZ262163 OFV262163 OPR262163 OZN262163 PJJ262163 PTF262163 QDB262163 QMX262163 QWT262163 RGP262163 RQL262163 SAH262163 SKD262163 STZ262163 TDV262163 TNR262163 TXN262163 UHJ262163 URF262163 VBB262163 VKX262163 VUT262163 WEP262163 WOL262163 WYH262163 O327699 LV327699 VR327699 AFN327699 APJ327699 AZF327699 BJB327699 BSX327699 CCT327699 CMP327699 CWL327699 DGH327699 DQD327699 DZZ327699 EJV327699 ETR327699 FDN327699 FNJ327699 FXF327699 GHB327699 GQX327699 HAT327699 HKP327699 HUL327699 IEH327699 IOD327699 IXZ327699 JHV327699 JRR327699 KBN327699 KLJ327699 KVF327699 LFB327699 LOX327699 LYT327699 MIP327699 MSL327699 NCH327699 NMD327699 NVZ327699 OFV327699 OPR327699 OZN327699 PJJ327699 PTF327699 QDB327699 QMX327699 QWT327699 RGP327699 RQL327699 SAH327699 SKD327699 STZ327699 TDV327699 TNR327699 TXN327699 UHJ327699 URF327699 VBB327699 VKX327699 VUT327699 WEP327699 WOL327699 WYH327699 O393235 LV393235 VR393235 AFN393235 APJ393235 AZF393235 BJB393235 BSX393235 CCT393235 CMP393235 CWL393235 DGH393235 DQD393235 DZZ393235 EJV393235 ETR393235 FDN393235 FNJ393235 FXF393235 GHB393235 GQX393235 HAT393235 HKP393235 HUL393235 IEH393235 IOD393235 IXZ393235 JHV393235 JRR393235 KBN393235 KLJ393235 KVF393235 LFB393235 LOX393235 LYT393235 MIP393235 MSL393235 NCH393235 NMD393235 NVZ393235 OFV393235 OPR393235 OZN393235 PJJ393235 PTF393235 QDB393235 QMX393235 QWT393235 RGP393235 RQL393235 SAH393235 SKD393235 STZ393235 TDV393235 TNR393235 TXN393235 UHJ393235 URF393235 VBB393235 VKX393235 VUT393235 WEP393235 WOL393235 WYH393235 O458771 LV458771 VR458771 AFN458771 APJ458771 AZF458771 BJB458771 BSX458771 CCT458771 CMP458771 CWL458771 DGH458771 DQD458771 DZZ458771 EJV458771 ETR458771 FDN458771 FNJ458771 FXF458771 GHB458771 GQX458771 HAT458771 HKP458771 HUL458771 IEH458771 IOD458771 IXZ458771 JHV458771 JRR458771 KBN458771 KLJ458771 KVF458771 LFB458771 LOX458771 LYT458771 MIP458771 MSL458771 NCH458771 NMD458771 NVZ458771 OFV458771 OPR458771 OZN458771 PJJ458771 PTF458771 QDB458771 QMX458771 QWT458771 RGP458771 RQL458771 SAH458771 SKD458771 STZ458771 TDV458771 TNR458771 TXN458771 UHJ458771 URF458771 VBB458771 VKX458771 VUT458771 WEP458771 WOL458771 WYH458771 O524307 LV524307 VR524307 AFN524307 APJ524307 AZF524307 BJB524307 BSX524307 CCT524307 CMP524307 CWL524307 DGH524307 DQD524307 DZZ524307 EJV524307 ETR524307 FDN524307 FNJ524307 FXF524307 GHB524307 GQX524307 HAT524307 HKP524307 HUL524307 IEH524307 IOD524307 IXZ524307 JHV524307 JRR524307 KBN524307 KLJ524307 KVF524307 LFB524307 LOX524307 LYT524307 MIP524307 MSL524307 NCH524307 NMD524307 NVZ524307 OFV524307 OPR524307 OZN524307 PJJ524307 PTF524307 QDB524307 QMX524307 QWT524307 RGP524307 RQL524307 SAH524307 SKD524307 STZ524307 TDV524307 TNR524307 TXN524307 UHJ524307 URF524307 VBB524307 VKX524307 VUT524307 WEP524307 WOL524307 WYH524307 O589843 LV589843 VR589843 AFN589843 APJ589843 AZF589843 BJB589843 BSX589843 CCT589843 CMP589843 CWL589843 DGH589843 DQD589843 DZZ589843 EJV589843 ETR589843 FDN589843 FNJ589843 FXF589843 GHB589843 GQX589843 HAT589843 HKP589843 HUL589843 IEH589843 IOD589843 IXZ589843 JHV589843 JRR589843 KBN589843 KLJ589843 KVF589843 LFB589843 LOX589843 LYT589843 MIP589843 MSL589843 NCH589843 NMD589843 NVZ589843 OFV589843 OPR589843 OZN589843 PJJ589843 PTF589843 QDB589843 QMX589843 QWT589843 RGP589843 RQL589843 SAH589843 SKD589843 STZ589843 TDV589843 TNR589843 TXN589843 UHJ589843 URF589843 VBB589843 VKX589843 VUT589843 WEP589843 WOL589843 WYH589843 O655379 LV655379 VR655379 AFN655379 APJ655379 AZF655379 BJB655379 BSX655379 CCT655379 CMP655379 CWL655379 DGH655379 DQD655379 DZZ655379 EJV655379 ETR655379 FDN655379 FNJ655379 FXF655379 GHB655379 GQX655379 HAT655379 HKP655379 HUL655379 IEH655379 IOD655379 IXZ655379 JHV655379 JRR655379 KBN655379 KLJ655379 KVF655379 LFB655379 LOX655379 LYT655379 MIP655379 MSL655379 NCH655379 NMD655379 NVZ655379 OFV655379 OPR655379 OZN655379 PJJ655379 PTF655379 QDB655379 QMX655379 QWT655379 RGP655379 RQL655379 SAH655379 SKD655379 STZ655379 TDV655379 TNR655379 TXN655379 UHJ655379 URF655379 VBB655379 VKX655379 VUT655379 WEP655379 WOL655379 WYH655379 O720915 LV720915 VR720915 AFN720915 APJ720915 AZF720915 BJB720915 BSX720915 CCT720915 CMP720915 CWL720915 DGH720915 DQD720915 DZZ720915 EJV720915 ETR720915 FDN720915 FNJ720915 FXF720915 GHB720915 GQX720915 HAT720915 HKP720915 HUL720915 IEH720915 IOD720915 IXZ720915 JHV720915 JRR720915 KBN720915 KLJ720915 KVF720915 LFB720915 LOX720915 LYT720915 MIP720915 MSL720915 NCH720915 NMD720915 NVZ720915 OFV720915 OPR720915 OZN720915 PJJ720915 PTF720915 QDB720915 QMX720915 QWT720915 RGP720915 RQL720915 SAH720915 SKD720915 STZ720915 TDV720915 TNR720915 TXN720915 UHJ720915 URF720915 VBB720915 VKX720915 VUT720915 WEP720915 WOL720915 WYH720915 O786451 LV786451 VR786451 AFN786451 APJ786451 AZF786451 BJB786451 BSX786451 CCT786451 CMP786451 CWL786451 DGH786451 DQD786451 DZZ786451 EJV786451 ETR786451 FDN786451 FNJ786451 FXF786451 GHB786451 GQX786451 HAT786451 HKP786451 HUL786451 IEH786451 IOD786451 IXZ786451 JHV786451 JRR786451 KBN786451 KLJ786451 KVF786451 LFB786451 LOX786451 LYT786451 MIP786451 MSL786451 NCH786451 NMD786451 NVZ786451 OFV786451 OPR786451 OZN786451 PJJ786451 PTF786451 QDB786451 QMX786451 QWT786451 RGP786451 RQL786451 SAH786451 SKD786451 STZ786451 TDV786451 TNR786451 TXN786451 UHJ786451 URF786451 VBB786451 VKX786451 VUT786451 WEP786451 WOL786451 WYH786451 O851987 LV851987 VR851987 AFN851987 APJ851987 AZF851987 BJB851987 BSX851987 CCT851987 CMP851987 CWL851987 DGH851987 DQD851987 DZZ851987 EJV851987 ETR851987 FDN851987 FNJ851987 FXF851987 GHB851987 GQX851987 HAT851987 HKP851987 HUL851987 IEH851987 IOD851987 IXZ851987 JHV851987 JRR851987 KBN851987 KLJ851987 KVF851987 LFB851987 LOX851987 LYT851987 MIP851987 MSL851987 NCH851987 NMD851987 NVZ851987 OFV851987 OPR851987 OZN851987 PJJ851987 PTF851987 QDB851987 QMX851987 QWT851987 RGP851987 RQL851987 SAH851987 SKD851987 STZ851987 TDV851987 TNR851987 TXN851987 UHJ851987 URF851987 VBB851987 VKX851987 VUT851987 WEP851987 WOL851987 WYH851987 O917523 LV917523 VR917523 AFN917523 APJ917523 AZF917523 BJB917523 BSX917523 CCT917523 CMP917523 CWL917523 DGH917523 DQD917523 DZZ917523 EJV917523 ETR917523 FDN917523 FNJ917523 FXF917523 GHB917523 GQX917523 HAT917523 HKP917523 HUL917523 IEH917523 IOD917523 IXZ917523 JHV917523 JRR917523 KBN917523 KLJ917523 KVF917523 LFB917523 LOX917523 LYT917523 MIP917523 MSL917523 NCH917523 NMD917523 NVZ917523 OFV917523 OPR917523 OZN917523 PJJ917523 PTF917523 QDB917523 QMX917523 QWT917523 RGP917523 RQL917523 SAH917523 SKD917523 STZ917523 TDV917523 TNR917523 TXN917523 UHJ917523 URF917523 VBB917523 VKX917523 VUT917523 WEP917523 WOL917523 WYH917523 O983059 LV983059 VR983059 AFN983059 APJ983059 AZF983059 BJB983059 BSX983059 CCT983059 CMP983059 CWL983059 DGH983059 DQD983059 DZZ983059 EJV983059 ETR983059 FDN983059 FNJ983059 FXF983059 GHB983059 GQX983059 HAT983059 HKP983059 HUL983059 IEH983059 IOD983059 IXZ983059 JHV983059 JRR983059 KBN983059 KLJ983059 KVF983059 LFB983059 LOX983059 LYT983059 MIP983059 MSL983059 NCH983059 NMD983059 NVZ983059 OFV983059 OPR983059 OZN983059 PJJ983059 PTF983059 QDB983059 QMX983059 QWT983059 RGP983059 RQL983059 SAH983059 SKD983059 STZ983059 TDV983059 TNR983059 TXN983059 UHJ983059 URF983059 VBB983059 VKX983059 VUT983059 WEP983059 WOL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BZ65555 BZ131091 BZ196627 BZ262163 BZ327699 BZ393235 BZ458771 BZ524307 BZ589843 BZ655379 BZ720915 BZ786451 BZ851987 BZ917523 BZ983059">
      <formula1>kind_of_cons</formula1>
    </dataValidation>
    <dataValidation type="textLength" operator="lessThanOrEqual" allowBlank="1" showInputMessage="1" showErrorMessage="1" errorTitle="Ошибка" error="Допускается ввод не более 900 символов!" sqref="WYP983054:WYP983060 VZ18:VZ24 AFV18:AFV24 APR18:APR24 AZN18:AZN24 BJJ18:BJJ24 BTF18:BTF24 CDB18:CDB24 CMX18:CMX24 CWT18:CWT24 DGP18:DGP24 DQL18:DQL24 EAH18:EAH24 EKD18:EKD24 ETZ18:ETZ24 FDV18:FDV24 FNR18:FNR24 FXN18:FXN24 GHJ18:GHJ24 GRF18:GRF24 HBB18:HBB24 HKX18:HKX24 HUT18:HUT24 IEP18:IEP24 IOL18:IOL24 IYH18:IYH24 JID18:JID24 JRZ18:JRZ24 KBV18:KBV24 KLR18:KLR24 KVN18:KVN24 LFJ18:LFJ24 LPF18:LPF24 LZB18:LZB24 MIX18:MIX24 MST18:MST24 NCP18:NCP24 NML18:NML24 NWH18:NWH24 OGD18:OGD24 OPZ18:OPZ24 OZV18:OZV24 PJR18:PJR24 PTN18:PTN24 QDJ18:QDJ24 QNF18:QNF24 QXB18:QXB24 RGX18:RGX24 RQT18:RQT24 SAP18:SAP24 SKL18:SKL24 SUH18:SUH24 TED18:TED24 TNZ18:TNZ24 TXV18:TXV24 UHR18:UHR24 URN18:URN24 VBJ18:VBJ24 VLF18:VLF24 VVB18:VVB24 WEX18:WEX24 WOT18:WOT24 WYP18:WYP24 WOT983054:WOT983060 CH65550:CH65556 MD65550:MD65556 VZ65550:VZ65556 AFV65550:AFV65556 APR65550:APR65556 AZN65550:AZN65556 BJJ65550:BJJ65556 BTF65550:BTF65556 CDB65550:CDB65556 CMX65550:CMX65556 CWT65550:CWT65556 DGP65550:DGP65556 DQL65550:DQL65556 EAH65550:EAH65556 EKD65550:EKD65556 ETZ65550:ETZ65556 FDV65550:FDV65556 FNR65550:FNR65556 FXN65550:FXN65556 GHJ65550:GHJ65556 GRF65550:GRF65556 HBB65550:HBB65556 HKX65550:HKX65556 HUT65550:HUT65556 IEP65550:IEP65556 IOL65550:IOL65556 IYH65550:IYH65556 JID65550:JID65556 JRZ65550:JRZ65556 KBV65550:KBV65556 KLR65550:KLR65556 KVN65550:KVN65556 LFJ65550:LFJ65556 LPF65550:LPF65556 LZB65550:LZB65556 MIX65550:MIX65556 MST65550:MST65556 NCP65550:NCP65556 NML65550:NML65556 NWH65550:NWH65556 OGD65550:OGD65556 OPZ65550:OPZ65556 OZV65550:OZV65556 PJR65550:PJR65556 PTN65550:PTN65556 QDJ65550:QDJ65556 QNF65550:QNF65556 QXB65550:QXB65556 RGX65550:RGX65556 RQT65550:RQT65556 SAP65550:SAP65556 SKL65550:SKL65556 SUH65550:SUH65556 TED65550:TED65556 TNZ65550:TNZ65556 TXV65550:TXV65556 UHR65550:UHR65556 URN65550:URN65556 VBJ65550:VBJ65556 VLF65550:VLF65556 VVB65550:VVB65556 WEX65550:WEX65556 WOT65550:WOT65556 WYP65550:WYP65556 CH131086:CH131092 MD131086:MD131092 VZ131086:VZ131092 AFV131086:AFV131092 APR131086:APR131092 AZN131086:AZN131092 BJJ131086:BJJ131092 BTF131086:BTF131092 CDB131086:CDB131092 CMX131086:CMX131092 CWT131086:CWT131092 DGP131086:DGP131092 DQL131086:DQL131092 EAH131086:EAH131092 EKD131086:EKD131092 ETZ131086:ETZ131092 FDV131086:FDV131092 FNR131086:FNR131092 FXN131086:FXN131092 GHJ131086:GHJ131092 GRF131086:GRF131092 HBB131086:HBB131092 HKX131086:HKX131092 HUT131086:HUT131092 IEP131086:IEP131092 IOL131086:IOL131092 IYH131086:IYH131092 JID131086:JID131092 JRZ131086:JRZ131092 KBV131086:KBV131092 KLR131086:KLR131092 KVN131086:KVN131092 LFJ131086:LFJ131092 LPF131086:LPF131092 LZB131086:LZB131092 MIX131086:MIX131092 MST131086:MST131092 NCP131086:NCP131092 NML131086:NML131092 NWH131086:NWH131092 OGD131086:OGD131092 OPZ131086:OPZ131092 OZV131086:OZV131092 PJR131086:PJR131092 PTN131086:PTN131092 QDJ131086:QDJ131092 QNF131086:QNF131092 QXB131086:QXB131092 RGX131086:RGX131092 RQT131086:RQT131092 SAP131086:SAP131092 SKL131086:SKL131092 SUH131086:SUH131092 TED131086:TED131092 TNZ131086:TNZ131092 TXV131086:TXV131092 UHR131086:UHR131092 URN131086:URN131092 VBJ131086:VBJ131092 VLF131086:VLF131092 VVB131086:VVB131092 WEX131086:WEX131092 WOT131086:WOT131092 WYP131086:WYP131092 CH196622:CH196628 MD196622:MD196628 VZ196622:VZ196628 AFV196622:AFV196628 APR196622:APR196628 AZN196622:AZN196628 BJJ196622:BJJ196628 BTF196622:BTF196628 CDB196622:CDB196628 CMX196622:CMX196628 CWT196622:CWT196628 DGP196622:DGP196628 DQL196622:DQL196628 EAH196622:EAH196628 EKD196622:EKD196628 ETZ196622:ETZ196628 FDV196622:FDV196628 FNR196622:FNR196628 FXN196622:FXN196628 GHJ196622:GHJ196628 GRF196622:GRF196628 HBB196622:HBB196628 HKX196622:HKX196628 HUT196622:HUT196628 IEP196622:IEP196628 IOL196622:IOL196628 IYH196622:IYH196628 JID196622:JID196628 JRZ196622:JRZ196628 KBV196622:KBV196628 KLR196622:KLR196628 KVN196622:KVN196628 LFJ196622:LFJ196628 LPF196622:LPF196628 LZB196622:LZB196628 MIX196622:MIX196628 MST196622:MST196628 NCP196622:NCP196628 NML196622:NML196628 NWH196622:NWH196628 OGD196622:OGD196628 OPZ196622:OPZ196628 OZV196622:OZV196628 PJR196622:PJR196628 PTN196622:PTN196628 QDJ196622:QDJ196628 QNF196622:QNF196628 QXB196622:QXB196628 RGX196622:RGX196628 RQT196622:RQT196628 SAP196622:SAP196628 SKL196622:SKL196628 SUH196622:SUH196628 TED196622:TED196628 TNZ196622:TNZ196628 TXV196622:TXV196628 UHR196622:UHR196628 URN196622:URN196628 VBJ196622:VBJ196628 VLF196622:VLF196628 VVB196622:VVB196628 WEX196622:WEX196628 WOT196622:WOT196628 WYP196622:WYP196628 CH262158:CH262164 MD262158:MD262164 VZ262158:VZ262164 AFV262158:AFV262164 APR262158:APR262164 AZN262158:AZN262164 BJJ262158:BJJ262164 BTF262158:BTF262164 CDB262158:CDB262164 CMX262158:CMX262164 CWT262158:CWT262164 DGP262158:DGP262164 DQL262158:DQL262164 EAH262158:EAH262164 EKD262158:EKD262164 ETZ262158:ETZ262164 FDV262158:FDV262164 FNR262158:FNR262164 FXN262158:FXN262164 GHJ262158:GHJ262164 GRF262158:GRF262164 HBB262158:HBB262164 HKX262158:HKX262164 HUT262158:HUT262164 IEP262158:IEP262164 IOL262158:IOL262164 IYH262158:IYH262164 JID262158:JID262164 JRZ262158:JRZ262164 KBV262158:KBV262164 KLR262158:KLR262164 KVN262158:KVN262164 LFJ262158:LFJ262164 LPF262158:LPF262164 LZB262158:LZB262164 MIX262158:MIX262164 MST262158:MST262164 NCP262158:NCP262164 NML262158:NML262164 NWH262158:NWH262164 OGD262158:OGD262164 OPZ262158:OPZ262164 OZV262158:OZV262164 PJR262158:PJR262164 PTN262158:PTN262164 QDJ262158:QDJ262164 QNF262158:QNF262164 QXB262158:QXB262164 RGX262158:RGX262164 RQT262158:RQT262164 SAP262158:SAP262164 SKL262158:SKL262164 SUH262158:SUH262164 TED262158:TED262164 TNZ262158:TNZ262164 TXV262158:TXV262164 UHR262158:UHR262164 URN262158:URN262164 VBJ262158:VBJ262164 VLF262158:VLF262164 VVB262158:VVB262164 WEX262158:WEX262164 WOT262158:WOT262164 WYP262158:WYP262164 CH327694:CH327700 MD327694:MD327700 VZ327694:VZ327700 AFV327694:AFV327700 APR327694:APR327700 AZN327694:AZN327700 BJJ327694:BJJ327700 BTF327694:BTF327700 CDB327694:CDB327700 CMX327694:CMX327700 CWT327694:CWT327700 DGP327694:DGP327700 DQL327694:DQL327700 EAH327694:EAH327700 EKD327694:EKD327700 ETZ327694:ETZ327700 FDV327694:FDV327700 FNR327694:FNR327700 FXN327694:FXN327700 GHJ327694:GHJ327700 GRF327694:GRF327700 HBB327694:HBB327700 HKX327694:HKX327700 HUT327694:HUT327700 IEP327694:IEP327700 IOL327694:IOL327700 IYH327694:IYH327700 JID327694:JID327700 JRZ327694:JRZ327700 KBV327694:KBV327700 KLR327694:KLR327700 KVN327694:KVN327700 LFJ327694:LFJ327700 LPF327694:LPF327700 LZB327694:LZB327700 MIX327694:MIX327700 MST327694:MST327700 NCP327694:NCP327700 NML327694:NML327700 NWH327694:NWH327700 OGD327694:OGD327700 OPZ327694:OPZ327700 OZV327694:OZV327700 PJR327694:PJR327700 PTN327694:PTN327700 QDJ327694:QDJ327700 QNF327694:QNF327700 QXB327694:QXB327700 RGX327694:RGX327700 RQT327694:RQT327700 SAP327694:SAP327700 SKL327694:SKL327700 SUH327694:SUH327700 TED327694:TED327700 TNZ327694:TNZ327700 TXV327694:TXV327700 UHR327694:UHR327700 URN327694:URN327700 VBJ327694:VBJ327700 VLF327694:VLF327700 VVB327694:VVB327700 WEX327694:WEX327700 WOT327694:WOT327700 WYP327694:WYP327700 CH393230:CH393236 MD393230:MD393236 VZ393230:VZ393236 AFV393230:AFV393236 APR393230:APR393236 AZN393230:AZN393236 BJJ393230:BJJ393236 BTF393230:BTF393236 CDB393230:CDB393236 CMX393230:CMX393236 CWT393230:CWT393236 DGP393230:DGP393236 DQL393230:DQL393236 EAH393230:EAH393236 EKD393230:EKD393236 ETZ393230:ETZ393236 FDV393230:FDV393236 FNR393230:FNR393236 FXN393230:FXN393236 GHJ393230:GHJ393236 GRF393230:GRF393236 HBB393230:HBB393236 HKX393230:HKX393236 HUT393230:HUT393236 IEP393230:IEP393236 IOL393230:IOL393236 IYH393230:IYH393236 JID393230:JID393236 JRZ393230:JRZ393236 KBV393230:KBV393236 KLR393230:KLR393236 KVN393230:KVN393236 LFJ393230:LFJ393236 LPF393230:LPF393236 LZB393230:LZB393236 MIX393230:MIX393236 MST393230:MST393236 NCP393230:NCP393236 NML393230:NML393236 NWH393230:NWH393236 OGD393230:OGD393236 OPZ393230:OPZ393236 OZV393230:OZV393236 PJR393230:PJR393236 PTN393230:PTN393236 QDJ393230:QDJ393236 QNF393230:QNF393236 QXB393230:QXB393236 RGX393230:RGX393236 RQT393230:RQT393236 SAP393230:SAP393236 SKL393230:SKL393236 SUH393230:SUH393236 TED393230:TED393236 TNZ393230:TNZ393236 TXV393230:TXV393236 UHR393230:UHR393236 URN393230:URN393236 VBJ393230:VBJ393236 VLF393230:VLF393236 VVB393230:VVB393236 WEX393230:WEX393236 WOT393230:WOT393236 WYP393230:WYP393236 CH458766:CH458772 MD458766:MD458772 VZ458766:VZ458772 AFV458766:AFV458772 APR458766:APR458772 AZN458766:AZN458772 BJJ458766:BJJ458772 BTF458766:BTF458772 CDB458766:CDB458772 CMX458766:CMX458772 CWT458766:CWT458772 DGP458766:DGP458772 DQL458766:DQL458772 EAH458766:EAH458772 EKD458766:EKD458772 ETZ458766:ETZ458772 FDV458766:FDV458772 FNR458766:FNR458772 FXN458766:FXN458772 GHJ458766:GHJ458772 GRF458766:GRF458772 HBB458766:HBB458772 HKX458766:HKX458772 HUT458766:HUT458772 IEP458766:IEP458772 IOL458766:IOL458772 IYH458766:IYH458772 JID458766:JID458772 JRZ458766:JRZ458772 KBV458766:KBV458772 KLR458766:KLR458772 KVN458766:KVN458772 LFJ458766:LFJ458772 LPF458766:LPF458772 LZB458766:LZB458772 MIX458766:MIX458772 MST458766:MST458772 NCP458766:NCP458772 NML458766:NML458772 NWH458766:NWH458772 OGD458766:OGD458772 OPZ458766:OPZ458772 OZV458766:OZV458772 PJR458766:PJR458772 PTN458766:PTN458772 QDJ458766:QDJ458772 QNF458766:QNF458772 QXB458766:QXB458772 RGX458766:RGX458772 RQT458766:RQT458772 SAP458766:SAP458772 SKL458766:SKL458772 SUH458766:SUH458772 TED458766:TED458772 TNZ458766:TNZ458772 TXV458766:TXV458772 UHR458766:UHR458772 URN458766:URN458772 VBJ458766:VBJ458772 VLF458766:VLF458772 VVB458766:VVB458772 WEX458766:WEX458772 WOT458766:WOT458772 WYP458766:WYP458772 CH524302:CH524308 MD524302:MD524308 VZ524302:VZ524308 AFV524302:AFV524308 APR524302:APR524308 AZN524302:AZN524308 BJJ524302:BJJ524308 BTF524302:BTF524308 CDB524302:CDB524308 CMX524302:CMX524308 CWT524302:CWT524308 DGP524302:DGP524308 DQL524302:DQL524308 EAH524302:EAH524308 EKD524302:EKD524308 ETZ524302:ETZ524308 FDV524302:FDV524308 FNR524302:FNR524308 FXN524302:FXN524308 GHJ524302:GHJ524308 GRF524302:GRF524308 HBB524302:HBB524308 HKX524302:HKX524308 HUT524302:HUT524308 IEP524302:IEP524308 IOL524302:IOL524308 IYH524302:IYH524308 JID524302:JID524308 JRZ524302:JRZ524308 KBV524302:KBV524308 KLR524302:KLR524308 KVN524302:KVN524308 LFJ524302:LFJ524308 LPF524302:LPF524308 LZB524302:LZB524308 MIX524302:MIX524308 MST524302:MST524308 NCP524302:NCP524308 NML524302:NML524308 NWH524302:NWH524308 OGD524302:OGD524308 OPZ524302:OPZ524308 OZV524302:OZV524308 PJR524302:PJR524308 PTN524302:PTN524308 QDJ524302:QDJ524308 QNF524302:QNF524308 QXB524302:QXB524308 RGX524302:RGX524308 RQT524302:RQT524308 SAP524302:SAP524308 SKL524302:SKL524308 SUH524302:SUH524308 TED524302:TED524308 TNZ524302:TNZ524308 TXV524302:TXV524308 UHR524302:UHR524308 URN524302:URN524308 VBJ524302:VBJ524308 VLF524302:VLF524308 VVB524302:VVB524308 WEX524302:WEX524308 WOT524302:WOT524308 WYP524302:WYP524308 CH589838:CH589844 MD589838:MD589844 VZ589838:VZ589844 AFV589838:AFV589844 APR589838:APR589844 AZN589838:AZN589844 BJJ589838:BJJ589844 BTF589838:BTF589844 CDB589838:CDB589844 CMX589838:CMX589844 CWT589838:CWT589844 DGP589838:DGP589844 DQL589838:DQL589844 EAH589838:EAH589844 EKD589838:EKD589844 ETZ589838:ETZ589844 FDV589838:FDV589844 FNR589838:FNR589844 FXN589838:FXN589844 GHJ589838:GHJ589844 GRF589838:GRF589844 HBB589838:HBB589844 HKX589838:HKX589844 HUT589838:HUT589844 IEP589838:IEP589844 IOL589838:IOL589844 IYH589838:IYH589844 JID589838:JID589844 JRZ589838:JRZ589844 KBV589838:KBV589844 KLR589838:KLR589844 KVN589838:KVN589844 LFJ589838:LFJ589844 LPF589838:LPF589844 LZB589838:LZB589844 MIX589838:MIX589844 MST589838:MST589844 NCP589838:NCP589844 NML589838:NML589844 NWH589838:NWH589844 OGD589838:OGD589844 OPZ589838:OPZ589844 OZV589838:OZV589844 PJR589838:PJR589844 PTN589838:PTN589844 QDJ589838:QDJ589844 QNF589838:QNF589844 QXB589838:QXB589844 RGX589838:RGX589844 RQT589838:RQT589844 SAP589838:SAP589844 SKL589838:SKL589844 SUH589838:SUH589844 TED589838:TED589844 TNZ589838:TNZ589844 TXV589838:TXV589844 UHR589838:UHR589844 URN589838:URN589844 VBJ589838:VBJ589844 VLF589838:VLF589844 VVB589838:VVB589844 WEX589838:WEX589844 WOT589838:WOT589844 WYP589838:WYP589844 CH655374:CH655380 MD655374:MD655380 VZ655374:VZ655380 AFV655374:AFV655380 APR655374:APR655380 AZN655374:AZN655380 BJJ655374:BJJ655380 BTF655374:BTF655380 CDB655374:CDB655380 CMX655374:CMX655380 CWT655374:CWT655380 DGP655374:DGP655380 DQL655374:DQL655380 EAH655374:EAH655380 EKD655374:EKD655380 ETZ655374:ETZ655380 FDV655374:FDV655380 FNR655374:FNR655380 FXN655374:FXN655380 GHJ655374:GHJ655380 GRF655374:GRF655380 HBB655374:HBB655380 HKX655374:HKX655380 HUT655374:HUT655380 IEP655374:IEP655380 IOL655374:IOL655380 IYH655374:IYH655380 JID655374:JID655380 JRZ655374:JRZ655380 KBV655374:KBV655380 KLR655374:KLR655380 KVN655374:KVN655380 LFJ655374:LFJ655380 LPF655374:LPF655380 LZB655374:LZB655380 MIX655374:MIX655380 MST655374:MST655380 NCP655374:NCP655380 NML655374:NML655380 NWH655374:NWH655380 OGD655374:OGD655380 OPZ655374:OPZ655380 OZV655374:OZV655380 PJR655374:PJR655380 PTN655374:PTN655380 QDJ655374:QDJ655380 QNF655374:QNF655380 QXB655374:QXB655380 RGX655374:RGX655380 RQT655374:RQT655380 SAP655374:SAP655380 SKL655374:SKL655380 SUH655374:SUH655380 TED655374:TED655380 TNZ655374:TNZ655380 TXV655374:TXV655380 UHR655374:UHR655380 URN655374:URN655380 VBJ655374:VBJ655380 VLF655374:VLF655380 VVB655374:VVB655380 WEX655374:WEX655380 WOT655374:WOT655380 WYP655374:WYP655380 CH720910:CH720916 MD720910:MD720916 VZ720910:VZ720916 AFV720910:AFV720916 APR720910:APR720916 AZN720910:AZN720916 BJJ720910:BJJ720916 BTF720910:BTF720916 CDB720910:CDB720916 CMX720910:CMX720916 CWT720910:CWT720916 DGP720910:DGP720916 DQL720910:DQL720916 EAH720910:EAH720916 EKD720910:EKD720916 ETZ720910:ETZ720916 FDV720910:FDV720916 FNR720910:FNR720916 FXN720910:FXN720916 GHJ720910:GHJ720916 GRF720910:GRF720916 HBB720910:HBB720916 HKX720910:HKX720916 HUT720910:HUT720916 IEP720910:IEP720916 IOL720910:IOL720916 IYH720910:IYH720916 JID720910:JID720916 JRZ720910:JRZ720916 KBV720910:KBV720916 KLR720910:KLR720916 KVN720910:KVN720916 LFJ720910:LFJ720916 LPF720910:LPF720916 LZB720910:LZB720916 MIX720910:MIX720916 MST720910:MST720916 NCP720910:NCP720916 NML720910:NML720916 NWH720910:NWH720916 OGD720910:OGD720916 OPZ720910:OPZ720916 OZV720910:OZV720916 PJR720910:PJR720916 PTN720910:PTN720916 QDJ720910:QDJ720916 QNF720910:QNF720916 QXB720910:QXB720916 RGX720910:RGX720916 RQT720910:RQT720916 SAP720910:SAP720916 SKL720910:SKL720916 SUH720910:SUH720916 TED720910:TED720916 TNZ720910:TNZ720916 TXV720910:TXV720916 UHR720910:UHR720916 URN720910:URN720916 VBJ720910:VBJ720916 VLF720910:VLF720916 VVB720910:VVB720916 WEX720910:WEX720916 WOT720910:WOT720916 WYP720910:WYP720916 CH786446:CH786452 MD786446:MD786452 VZ786446:VZ786452 AFV786446:AFV786452 APR786446:APR786452 AZN786446:AZN786452 BJJ786446:BJJ786452 BTF786446:BTF786452 CDB786446:CDB786452 CMX786446:CMX786452 CWT786446:CWT786452 DGP786446:DGP786452 DQL786446:DQL786452 EAH786446:EAH786452 EKD786446:EKD786452 ETZ786446:ETZ786452 FDV786446:FDV786452 FNR786446:FNR786452 FXN786446:FXN786452 GHJ786446:GHJ786452 GRF786446:GRF786452 HBB786446:HBB786452 HKX786446:HKX786452 HUT786446:HUT786452 IEP786446:IEP786452 IOL786446:IOL786452 IYH786446:IYH786452 JID786446:JID786452 JRZ786446:JRZ786452 KBV786446:KBV786452 KLR786446:KLR786452 KVN786446:KVN786452 LFJ786446:LFJ786452 LPF786446:LPF786452 LZB786446:LZB786452 MIX786446:MIX786452 MST786446:MST786452 NCP786446:NCP786452 NML786446:NML786452 NWH786446:NWH786452 OGD786446:OGD786452 OPZ786446:OPZ786452 OZV786446:OZV786452 PJR786446:PJR786452 PTN786446:PTN786452 QDJ786446:QDJ786452 QNF786446:QNF786452 QXB786446:QXB786452 RGX786446:RGX786452 RQT786446:RQT786452 SAP786446:SAP786452 SKL786446:SKL786452 SUH786446:SUH786452 TED786446:TED786452 TNZ786446:TNZ786452 TXV786446:TXV786452 UHR786446:UHR786452 URN786446:URN786452 VBJ786446:VBJ786452 VLF786446:VLF786452 VVB786446:VVB786452 WEX786446:WEX786452 WOT786446:WOT786452 WYP786446:WYP786452 CH851982:CH851988 MD851982:MD851988 VZ851982:VZ851988 AFV851982:AFV851988 APR851982:APR851988 AZN851982:AZN851988 BJJ851982:BJJ851988 BTF851982:BTF851988 CDB851982:CDB851988 CMX851982:CMX851988 CWT851982:CWT851988 DGP851982:DGP851988 DQL851982:DQL851988 EAH851982:EAH851988 EKD851982:EKD851988 ETZ851982:ETZ851988 FDV851982:FDV851988 FNR851982:FNR851988 FXN851982:FXN851988 GHJ851982:GHJ851988 GRF851982:GRF851988 HBB851982:HBB851988 HKX851982:HKX851988 HUT851982:HUT851988 IEP851982:IEP851988 IOL851982:IOL851988 IYH851982:IYH851988 JID851982:JID851988 JRZ851982:JRZ851988 KBV851982:KBV851988 KLR851982:KLR851988 KVN851982:KVN851988 LFJ851982:LFJ851988 LPF851982:LPF851988 LZB851982:LZB851988 MIX851982:MIX851988 MST851982:MST851988 NCP851982:NCP851988 NML851982:NML851988 NWH851982:NWH851988 OGD851982:OGD851988 OPZ851982:OPZ851988 OZV851982:OZV851988 PJR851982:PJR851988 PTN851982:PTN851988 QDJ851982:QDJ851988 QNF851982:QNF851988 QXB851982:QXB851988 RGX851982:RGX851988 RQT851982:RQT851988 SAP851982:SAP851988 SKL851982:SKL851988 SUH851982:SUH851988 TED851982:TED851988 TNZ851982:TNZ851988 TXV851982:TXV851988 UHR851982:UHR851988 URN851982:URN851988 VBJ851982:VBJ851988 VLF851982:VLF851988 VVB851982:VVB851988 WEX851982:WEX851988 WOT851982:WOT851988 WYP851982:WYP851988 CH917518:CH917524 MD917518:MD917524 VZ917518:VZ917524 AFV917518:AFV917524 APR917518:APR917524 AZN917518:AZN917524 BJJ917518:BJJ917524 BTF917518:BTF917524 CDB917518:CDB917524 CMX917518:CMX917524 CWT917518:CWT917524 DGP917518:DGP917524 DQL917518:DQL917524 EAH917518:EAH917524 EKD917518:EKD917524 ETZ917518:ETZ917524 FDV917518:FDV917524 FNR917518:FNR917524 FXN917518:FXN917524 GHJ917518:GHJ917524 GRF917518:GRF917524 HBB917518:HBB917524 HKX917518:HKX917524 HUT917518:HUT917524 IEP917518:IEP917524 IOL917518:IOL917524 IYH917518:IYH917524 JID917518:JID917524 JRZ917518:JRZ917524 KBV917518:KBV917524 KLR917518:KLR917524 KVN917518:KVN917524 LFJ917518:LFJ917524 LPF917518:LPF917524 LZB917518:LZB917524 MIX917518:MIX917524 MST917518:MST917524 NCP917518:NCP917524 NML917518:NML917524 NWH917518:NWH917524 OGD917518:OGD917524 OPZ917518:OPZ917524 OZV917518:OZV917524 PJR917518:PJR917524 PTN917518:PTN917524 QDJ917518:QDJ917524 QNF917518:QNF917524 QXB917518:QXB917524 RGX917518:RGX917524 RQT917518:RQT917524 SAP917518:SAP917524 SKL917518:SKL917524 SUH917518:SUH917524 TED917518:TED917524 TNZ917518:TNZ917524 TXV917518:TXV917524 UHR917518:UHR917524 URN917518:URN917524 VBJ917518:VBJ917524 VLF917518:VLF917524 VVB917518:VVB917524 WEX917518:WEX917524 WOT917518:WOT917524 WYP917518:WYP917524 CH983054:CH983060 MD983054:MD983060 VZ983054:VZ983060 AFV983054:AFV983060 APR983054:APR983060 AZN983054:AZN983060 BJJ983054:BJJ983060 BTF983054:BTF983060 CDB983054:CDB983060 CMX983054:CMX983060 CWT983054:CWT983060 DGP983054:DGP983060 DQL983054:DQL983060 EAH983054:EAH983060 EKD983054:EKD983060 ETZ983054:ETZ983060 FDV983054:FDV983060 FNR983054:FNR983060 FXN983054:FXN983060 GHJ983054:GHJ983060 GRF983054:GRF983060 HBB983054:HBB983060 HKX983054:HKX983060 HUT983054:HUT983060 IEP983054:IEP983060 IOL983054:IOL983060 IYH983054:IYH983060 JID983054:JID983060 JRZ983054:JRZ983060 KBV983054:KBV983060 KLR983054:KLR983060 KVN983054:KVN983060 LFJ983054:LFJ983060 LPF983054:LPF983060 LZB983054:LZB983060 MIX983054:MIX983060 MST983054:MST983060 NCP983054:NCP983060 NML983054:NML983060 NWH983054:NWH983060 OGD983054:OGD983060 OPZ983054:OPZ983060 OZV983054:OZV983060 PJR983054:PJR983060 PTN983054:PTN983060 QDJ983054:QDJ983060 QNF983054:QNF983060 QXB983054:QXB983060 RGX983054:RGX983060 RQT983054:RQT983060 SAP983054:SAP983060 SKL983054:SKL983060 SUH983054:SUH983060 TED983054:TED983060 TNZ983054:TNZ983060 TXV983054:TXV983060 UHR983054:UHR983060 URN983054:URN983060 VBJ983054:VBJ983060 VLF983054:VLF983060 VVB983054:VVB983060 WEX983054:WEX983060 MD18:MD24">
      <formula1>900</formula1>
    </dataValidation>
    <dataValidation type="list" allowBlank="1" showInputMessage="1" showErrorMessage="1" errorTitle="Ошибка" error="Выберите значение из списка" sqref="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MA65556:MA65557 VW65556:VW65557 AFS65556:AFS65557 APO65556:APO65557 AZK65556:AZK65557 BJG65556:BJG65557 BTC65556:BTC65557 CCY65556:CCY65557 CMU65556:CMU65557 CWQ65556:CWQ65557 DGM65556:DGM65557 DQI65556:DQI65557 EAE65556:EAE65557 EKA65556:EKA65557 ETW65556:ETW65557 FDS65556:FDS65557 FNO65556:FNO65557 FXK65556:FXK65557 GHG65556:GHG65557 GRC65556:GRC65557 HAY65556:HAY65557 HKU65556:HKU65557 HUQ65556:HUQ65557 IEM65556:IEM65557 IOI65556:IOI65557 IYE65556:IYE65557 JIA65556:JIA65557 JRW65556:JRW65557 KBS65556:KBS65557 KLO65556:KLO65557 KVK65556:KVK65557 LFG65556:LFG65557 LPC65556:LPC65557 LYY65556:LYY65557 MIU65556:MIU65557 MSQ65556:MSQ65557 NCM65556:NCM65557 NMI65556:NMI65557 NWE65556:NWE65557 OGA65556:OGA65557 OPW65556:OPW65557 OZS65556:OZS65557 PJO65556:PJO65557 PTK65556:PTK65557 QDG65556:QDG65557 QNC65556:QNC65557 QWY65556:QWY65557 RGU65556:RGU65557 RQQ65556:RQQ65557 SAM65556:SAM65557 SKI65556:SKI65557 SUE65556:SUE65557 TEA65556:TEA65557 TNW65556:TNW65557 TXS65556:TXS65557 UHO65556:UHO65557 URK65556:URK65557 VBG65556:VBG65557 VLC65556:VLC65557 VUY65556:VUY65557 WEU65556:WEU65557 WOQ65556:WOQ65557 WYM65556:WYM65557 T131092:T131093 MA131092:MA131093 VW131092:VW131093 AFS131092:AFS131093 APO131092:APO131093 AZK131092:AZK131093 BJG131092:BJG131093 BTC131092:BTC131093 CCY131092:CCY131093 CMU131092:CMU131093 CWQ131092:CWQ131093 DGM131092:DGM131093 DQI131092:DQI131093 EAE131092:EAE131093 EKA131092:EKA131093 ETW131092:ETW131093 FDS131092:FDS131093 FNO131092:FNO131093 FXK131092:FXK131093 GHG131092:GHG131093 GRC131092:GRC131093 HAY131092:HAY131093 HKU131092:HKU131093 HUQ131092:HUQ131093 IEM131092:IEM131093 IOI131092:IOI131093 IYE131092:IYE131093 JIA131092:JIA131093 JRW131092:JRW131093 KBS131092:KBS131093 KLO131092:KLO131093 KVK131092:KVK131093 LFG131092:LFG131093 LPC131092:LPC131093 LYY131092:LYY131093 MIU131092:MIU131093 MSQ131092:MSQ131093 NCM131092:NCM131093 NMI131092:NMI131093 NWE131092:NWE131093 OGA131092:OGA131093 OPW131092:OPW131093 OZS131092:OZS131093 PJO131092:PJO131093 PTK131092:PTK131093 QDG131092:QDG131093 QNC131092:QNC131093 QWY131092:QWY131093 RGU131092:RGU131093 RQQ131092:RQQ131093 SAM131092:SAM131093 SKI131092:SKI131093 SUE131092:SUE131093 TEA131092:TEA131093 TNW131092:TNW131093 TXS131092:TXS131093 UHO131092:UHO131093 URK131092:URK131093 VBG131092:VBG131093 VLC131092:VLC131093 VUY131092:VUY131093 WEU131092:WEU131093 WOQ131092:WOQ131093 WYM131092:WYM131093 T196628:T196629 MA196628:MA196629 VW196628:VW196629 AFS196628:AFS196629 APO196628:APO196629 AZK196628:AZK196629 BJG196628:BJG196629 BTC196628:BTC196629 CCY196628:CCY196629 CMU196628:CMU196629 CWQ196628:CWQ196629 DGM196628:DGM196629 DQI196628:DQI196629 EAE196628:EAE196629 EKA196628:EKA196629 ETW196628:ETW196629 FDS196628:FDS196629 FNO196628:FNO196629 FXK196628:FXK196629 GHG196628:GHG196629 GRC196628:GRC196629 HAY196628:HAY196629 HKU196628:HKU196629 HUQ196628:HUQ196629 IEM196628:IEM196629 IOI196628:IOI196629 IYE196628:IYE196629 JIA196628:JIA196629 JRW196628:JRW196629 KBS196628:KBS196629 KLO196628:KLO196629 KVK196628:KVK196629 LFG196628:LFG196629 LPC196628:LPC196629 LYY196628:LYY196629 MIU196628:MIU196629 MSQ196628:MSQ196629 NCM196628:NCM196629 NMI196628:NMI196629 NWE196628:NWE196629 OGA196628:OGA196629 OPW196628:OPW196629 OZS196628:OZS196629 PJO196628:PJO196629 PTK196628:PTK196629 QDG196628:QDG196629 QNC196628:QNC196629 QWY196628:QWY196629 RGU196628:RGU196629 RQQ196628:RQQ196629 SAM196628:SAM196629 SKI196628:SKI196629 SUE196628:SUE196629 TEA196628:TEA196629 TNW196628:TNW196629 TXS196628:TXS196629 UHO196628:UHO196629 URK196628:URK196629 VBG196628:VBG196629 VLC196628:VLC196629 VUY196628:VUY196629 WEU196628:WEU196629 WOQ196628:WOQ196629 WYM196628:WYM196629 T262164:T262165 MA262164:MA262165 VW262164:VW262165 AFS262164:AFS262165 APO262164:APO262165 AZK262164:AZK262165 BJG262164:BJG262165 BTC262164:BTC262165 CCY262164:CCY262165 CMU262164:CMU262165 CWQ262164:CWQ262165 DGM262164:DGM262165 DQI262164:DQI262165 EAE262164:EAE262165 EKA262164:EKA262165 ETW262164:ETW262165 FDS262164:FDS262165 FNO262164:FNO262165 FXK262164:FXK262165 GHG262164:GHG262165 GRC262164:GRC262165 HAY262164:HAY262165 HKU262164:HKU262165 HUQ262164:HUQ262165 IEM262164:IEM262165 IOI262164:IOI262165 IYE262164:IYE262165 JIA262164:JIA262165 JRW262164:JRW262165 KBS262164:KBS262165 KLO262164:KLO262165 KVK262164:KVK262165 LFG262164:LFG262165 LPC262164:LPC262165 LYY262164:LYY262165 MIU262164:MIU262165 MSQ262164:MSQ262165 NCM262164:NCM262165 NMI262164:NMI262165 NWE262164:NWE262165 OGA262164:OGA262165 OPW262164:OPW262165 OZS262164:OZS262165 PJO262164:PJO262165 PTK262164:PTK262165 QDG262164:QDG262165 QNC262164:QNC262165 QWY262164:QWY262165 RGU262164:RGU262165 RQQ262164:RQQ262165 SAM262164:SAM262165 SKI262164:SKI262165 SUE262164:SUE262165 TEA262164:TEA262165 TNW262164:TNW262165 TXS262164:TXS262165 UHO262164:UHO262165 URK262164:URK262165 VBG262164:VBG262165 VLC262164:VLC262165 VUY262164:VUY262165 WEU262164:WEU262165 WOQ262164:WOQ262165 WYM262164:WYM262165 T327700:T327701 MA327700:MA327701 VW327700:VW327701 AFS327700:AFS327701 APO327700:APO327701 AZK327700:AZK327701 BJG327700:BJG327701 BTC327700:BTC327701 CCY327700:CCY327701 CMU327700:CMU327701 CWQ327700:CWQ327701 DGM327700:DGM327701 DQI327700:DQI327701 EAE327700:EAE327701 EKA327700:EKA327701 ETW327700:ETW327701 FDS327700:FDS327701 FNO327700:FNO327701 FXK327700:FXK327701 GHG327700:GHG327701 GRC327700:GRC327701 HAY327700:HAY327701 HKU327700:HKU327701 HUQ327700:HUQ327701 IEM327700:IEM327701 IOI327700:IOI327701 IYE327700:IYE327701 JIA327700:JIA327701 JRW327700:JRW327701 KBS327700:KBS327701 KLO327700:KLO327701 KVK327700:KVK327701 LFG327700:LFG327701 LPC327700:LPC327701 LYY327700:LYY327701 MIU327700:MIU327701 MSQ327700:MSQ327701 NCM327700:NCM327701 NMI327700:NMI327701 NWE327700:NWE327701 OGA327700:OGA327701 OPW327700:OPW327701 OZS327700:OZS327701 PJO327700:PJO327701 PTK327700:PTK327701 QDG327700:QDG327701 QNC327700:QNC327701 QWY327700:QWY327701 RGU327700:RGU327701 RQQ327700:RQQ327701 SAM327700:SAM327701 SKI327700:SKI327701 SUE327700:SUE327701 TEA327700:TEA327701 TNW327700:TNW327701 TXS327700:TXS327701 UHO327700:UHO327701 URK327700:URK327701 VBG327700:VBG327701 VLC327700:VLC327701 VUY327700:VUY327701 WEU327700:WEU327701 WOQ327700:WOQ327701 WYM327700:WYM327701 T393236:T393237 MA393236:MA393237 VW393236:VW393237 AFS393236:AFS393237 APO393236:APO393237 AZK393236:AZK393237 BJG393236:BJG393237 BTC393236:BTC393237 CCY393236:CCY393237 CMU393236:CMU393237 CWQ393236:CWQ393237 DGM393236:DGM393237 DQI393236:DQI393237 EAE393236:EAE393237 EKA393236:EKA393237 ETW393236:ETW393237 FDS393236:FDS393237 FNO393236:FNO393237 FXK393236:FXK393237 GHG393236:GHG393237 GRC393236:GRC393237 HAY393236:HAY393237 HKU393236:HKU393237 HUQ393236:HUQ393237 IEM393236:IEM393237 IOI393236:IOI393237 IYE393236:IYE393237 JIA393236:JIA393237 JRW393236:JRW393237 KBS393236:KBS393237 KLO393236:KLO393237 KVK393236:KVK393237 LFG393236:LFG393237 LPC393236:LPC393237 LYY393236:LYY393237 MIU393236:MIU393237 MSQ393236:MSQ393237 NCM393236:NCM393237 NMI393236:NMI393237 NWE393236:NWE393237 OGA393236:OGA393237 OPW393236:OPW393237 OZS393236:OZS393237 PJO393236:PJO393237 PTK393236:PTK393237 QDG393236:QDG393237 QNC393236:QNC393237 QWY393236:QWY393237 RGU393236:RGU393237 RQQ393236:RQQ393237 SAM393236:SAM393237 SKI393236:SKI393237 SUE393236:SUE393237 TEA393236:TEA393237 TNW393236:TNW393237 TXS393236:TXS393237 UHO393236:UHO393237 URK393236:URK393237 VBG393236:VBG393237 VLC393236:VLC393237 VUY393236:VUY393237 WEU393236:WEU393237 WOQ393236:WOQ393237 WYM393236:WYM393237 T458772:T458773 MA458772:MA458773 VW458772:VW458773 AFS458772:AFS458773 APO458772:APO458773 AZK458772:AZK458773 BJG458772:BJG458773 BTC458772:BTC458773 CCY458772:CCY458773 CMU458772:CMU458773 CWQ458772:CWQ458773 DGM458772:DGM458773 DQI458772:DQI458773 EAE458772:EAE458773 EKA458772:EKA458773 ETW458772:ETW458773 FDS458772:FDS458773 FNO458772:FNO458773 FXK458772:FXK458773 GHG458772:GHG458773 GRC458772:GRC458773 HAY458772:HAY458773 HKU458772:HKU458773 HUQ458772:HUQ458773 IEM458772:IEM458773 IOI458772:IOI458773 IYE458772:IYE458773 JIA458772:JIA458773 JRW458772:JRW458773 KBS458772:KBS458773 KLO458772:KLO458773 KVK458772:KVK458773 LFG458772:LFG458773 LPC458772:LPC458773 LYY458772:LYY458773 MIU458772:MIU458773 MSQ458772:MSQ458773 NCM458772:NCM458773 NMI458772:NMI458773 NWE458772:NWE458773 OGA458772:OGA458773 OPW458772:OPW458773 OZS458772:OZS458773 PJO458772:PJO458773 PTK458772:PTK458773 QDG458772:QDG458773 QNC458772:QNC458773 QWY458772:QWY458773 RGU458772:RGU458773 RQQ458772:RQQ458773 SAM458772:SAM458773 SKI458772:SKI458773 SUE458772:SUE458773 TEA458772:TEA458773 TNW458772:TNW458773 TXS458772:TXS458773 UHO458772:UHO458773 URK458772:URK458773 VBG458772:VBG458773 VLC458772:VLC458773 VUY458772:VUY458773 WEU458772:WEU458773 WOQ458772:WOQ458773 WYM458772:WYM458773 T524308:T524309 MA524308:MA524309 VW524308:VW524309 AFS524308:AFS524309 APO524308:APO524309 AZK524308:AZK524309 BJG524308:BJG524309 BTC524308:BTC524309 CCY524308:CCY524309 CMU524308:CMU524309 CWQ524308:CWQ524309 DGM524308:DGM524309 DQI524308:DQI524309 EAE524308:EAE524309 EKA524308:EKA524309 ETW524308:ETW524309 FDS524308:FDS524309 FNO524308:FNO524309 FXK524308:FXK524309 GHG524308:GHG524309 GRC524308:GRC524309 HAY524308:HAY524309 HKU524308:HKU524309 HUQ524308:HUQ524309 IEM524308:IEM524309 IOI524308:IOI524309 IYE524308:IYE524309 JIA524308:JIA524309 JRW524308:JRW524309 KBS524308:KBS524309 KLO524308:KLO524309 KVK524308:KVK524309 LFG524308:LFG524309 LPC524308:LPC524309 LYY524308:LYY524309 MIU524308:MIU524309 MSQ524308:MSQ524309 NCM524308:NCM524309 NMI524308:NMI524309 NWE524308:NWE524309 OGA524308:OGA524309 OPW524308:OPW524309 OZS524308:OZS524309 PJO524308:PJO524309 PTK524308:PTK524309 QDG524308:QDG524309 QNC524308:QNC524309 QWY524308:QWY524309 RGU524308:RGU524309 RQQ524308:RQQ524309 SAM524308:SAM524309 SKI524308:SKI524309 SUE524308:SUE524309 TEA524308:TEA524309 TNW524308:TNW524309 TXS524308:TXS524309 UHO524308:UHO524309 URK524308:URK524309 VBG524308:VBG524309 VLC524308:VLC524309 VUY524308:VUY524309 WEU524308:WEU524309 WOQ524308:WOQ524309 WYM524308:WYM524309 T589844:T589845 MA589844:MA589845 VW589844:VW589845 AFS589844:AFS589845 APO589844:APO589845 AZK589844:AZK589845 BJG589844:BJG589845 BTC589844:BTC589845 CCY589844:CCY589845 CMU589844:CMU589845 CWQ589844:CWQ589845 DGM589844:DGM589845 DQI589844:DQI589845 EAE589844:EAE589845 EKA589844:EKA589845 ETW589844:ETW589845 FDS589844:FDS589845 FNO589844:FNO589845 FXK589844:FXK589845 GHG589844:GHG589845 GRC589844:GRC589845 HAY589844:HAY589845 HKU589844:HKU589845 HUQ589844:HUQ589845 IEM589844:IEM589845 IOI589844:IOI589845 IYE589844:IYE589845 JIA589844:JIA589845 JRW589844:JRW589845 KBS589844:KBS589845 KLO589844:KLO589845 KVK589844:KVK589845 LFG589844:LFG589845 LPC589844:LPC589845 LYY589844:LYY589845 MIU589844:MIU589845 MSQ589844:MSQ589845 NCM589844:NCM589845 NMI589844:NMI589845 NWE589844:NWE589845 OGA589844:OGA589845 OPW589844:OPW589845 OZS589844:OZS589845 PJO589844:PJO589845 PTK589844:PTK589845 QDG589844:QDG589845 QNC589844:QNC589845 QWY589844:QWY589845 RGU589844:RGU589845 RQQ589844:RQQ589845 SAM589844:SAM589845 SKI589844:SKI589845 SUE589844:SUE589845 TEA589844:TEA589845 TNW589844:TNW589845 TXS589844:TXS589845 UHO589844:UHO589845 URK589844:URK589845 VBG589844:VBG589845 VLC589844:VLC589845 VUY589844:VUY589845 WEU589844:WEU589845 WOQ589844:WOQ589845 WYM589844:WYM589845 T655380:T655381 MA655380:MA655381 VW655380:VW655381 AFS655380:AFS655381 APO655380:APO655381 AZK655380:AZK655381 BJG655380:BJG655381 BTC655380:BTC655381 CCY655380:CCY655381 CMU655380:CMU655381 CWQ655380:CWQ655381 DGM655380:DGM655381 DQI655380:DQI655381 EAE655380:EAE655381 EKA655380:EKA655381 ETW655380:ETW655381 FDS655380:FDS655381 FNO655380:FNO655381 FXK655380:FXK655381 GHG655380:GHG655381 GRC655380:GRC655381 HAY655380:HAY655381 HKU655380:HKU655381 HUQ655380:HUQ655381 IEM655380:IEM655381 IOI655380:IOI655381 IYE655380:IYE655381 JIA655380:JIA655381 JRW655380:JRW655381 KBS655380:KBS655381 KLO655380:KLO655381 KVK655380:KVK655381 LFG655380:LFG655381 LPC655380:LPC655381 LYY655380:LYY655381 MIU655380:MIU655381 MSQ655380:MSQ655381 NCM655380:NCM655381 NMI655380:NMI655381 NWE655380:NWE655381 OGA655380:OGA655381 OPW655380:OPW655381 OZS655380:OZS655381 PJO655380:PJO655381 PTK655380:PTK655381 QDG655380:QDG655381 QNC655380:QNC655381 QWY655380:QWY655381 RGU655380:RGU655381 RQQ655380:RQQ655381 SAM655380:SAM655381 SKI655380:SKI655381 SUE655380:SUE655381 TEA655380:TEA655381 TNW655380:TNW655381 TXS655380:TXS655381 UHO655380:UHO655381 URK655380:URK655381 VBG655380:VBG655381 VLC655380:VLC655381 VUY655380:VUY655381 WEU655380:WEU655381 WOQ655380:WOQ655381 WYM655380:WYM655381 T720916:T720917 MA720916:MA720917 VW720916:VW720917 AFS720916:AFS720917 APO720916:APO720917 AZK720916:AZK720917 BJG720916:BJG720917 BTC720916:BTC720917 CCY720916:CCY720917 CMU720916:CMU720917 CWQ720916:CWQ720917 DGM720916:DGM720917 DQI720916:DQI720917 EAE720916:EAE720917 EKA720916:EKA720917 ETW720916:ETW720917 FDS720916:FDS720917 FNO720916:FNO720917 FXK720916:FXK720917 GHG720916:GHG720917 GRC720916:GRC720917 HAY720916:HAY720917 HKU720916:HKU720917 HUQ720916:HUQ720917 IEM720916:IEM720917 IOI720916:IOI720917 IYE720916:IYE720917 JIA720916:JIA720917 JRW720916:JRW720917 KBS720916:KBS720917 KLO720916:KLO720917 KVK720916:KVK720917 LFG720916:LFG720917 LPC720916:LPC720917 LYY720916:LYY720917 MIU720916:MIU720917 MSQ720916:MSQ720917 NCM720916:NCM720917 NMI720916:NMI720917 NWE720916:NWE720917 OGA720916:OGA720917 OPW720916:OPW720917 OZS720916:OZS720917 PJO720916:PJO720917 PTK720916:PTK720917 QDG720916:QDG720917 QNC720916:QNC720917 QWY720916:QWY720917 RGU720916:RGU720917 RQQ720916:RQQ720917 SAM720916:SAM720917 SKI720916:SKI720917 SUE720916:SUE720917 TEA720916:TEA720917 TNW720916:TNW720917 TXS720916:TXS720917 UHO720916:UHO720917 URK720916:URK720917 VBG720916:VBG720917 VLC720916:VLC720917 VUY720916:VUY720917 WEU720916:WEU720917 WOQ720916:WOQ720917 WYM720916:WYM720917 T786452:T786453 MA786452:MA786453 VW786452:VW786453 AFS786452:AFS786453 APO786452:APO786453 AZK786452:AZK786453 BJG786452:BJG786453 BTC786452:BTC786453 CCY786452:CCY786453 CMU786452:CMU786453 CWQ786452:CWQ786453 DGM786452:DGM786453 DQI786452:DQI786453 EAE786452:EAE786453 EKA786452:EKA786453 ETW786452:ETW786453 FDS786452:FDS786453 FNO786452:FNO786453 FXK786452:FXK786453 GHG786452:GHG786453 GRC786452:GRC786453 HAY786452:HAY786453 HKU786452:HKU786453 HUQ786452:HUQ786453 IEM786452:IEM786453 IOI786452:IOI786453 IYE786452:IYE786453 JIA786452:JIA786453 JRW786452:JRW786453 KBS786452:KBS786453 KLO786452:KLO786453 KVK786452:KVK786453 LFG786452:LFG786453 LPC786452:LPC786453 LYY786452:LYY786453 MIU786452:MIU786453 MSQ786452:MSQ786453 NCM786452:NCM786453 NMI786452:NMI786453 NWE786452:NWE786453 OGA786452:OGA786453 OPW786452:OPW786453 OZS786452:OZS786453 PJO786452:PJO786453 PTK786452:PTK786453 QDG786452:QDG786453 QNC786452:QNC786453 QWY786452:QWY786453 RGU786452:RGU786453 RQQ786452:RQQ786453 SAM786452:SAM786453 SKI786452:SKI786453 SUE786452:SUE786453 TEA786452:TEA786453 TNW786452:TNW786453 TXS786452:TXS786453 UHO786452:UHO786453 URK786452:URK786453 VBG786452:VBG786453 VLC786452:VLC786453 VUY786452:VUY786453 WEU786452:WEU786453 WOQ786452:WOQ786453 WYM786452:WYM786453 T851988:T851989 MA851988:MA851989 VW851988:VW851989 AFS851988:AFS851989 APO851988:APO851989 AZK851988:AZK851989 BJG851988:BJG851989 BTC851988:BTC851989 CCY851988:CCY851989 CMU851988:CMU851989 CWQ851988:CWQ851989 DGM851988:DGM851989 DQI851988:DQI851989 EAE851988:EAE851989 EKA851988:EKA851989 ETW851988:ETW851989 FDS851988:FDS851989 FNO851988:FNO851989 FXK851988:FXK851989 GHG851988:GHG851989 GRC851988:GRC851989 HAY851988:HAY851989 HKU851988:HKU851989 HUQ851988:HUQ851989 IEM851988:IEM851989 IOI851988:IOI851989 IYE851988:IYE851989 JIA851988:JIA851989 JRW851988:JRW851989 KBS851988:KBS851989 KLO851988:KLO851989 KVK851988:KVK851989 LFG851988:LFG851989 LPC851988:LPC851989 LYY851988:LYY851989 MIU851988:MIU851989 MSQ851988:MSQ851989 NCM851988:NCM851989 NMI851988:NMI851989 NWE851988:NWE851989 OGA851988:OGA851989 OPW851988:OPW851989 OZS851988:OZS851989 PJO851988:PJO851989 PTK851988:PTK851989 QDG851988:QDG851989 QNC851988:QNC851989 QWY851988:QWY851989 RGU851988:RGU851989 RQQ851988:RQQ851989 SAM851988:SAM851989 SKI851988:SKI851989 SUE851988:SUE851989 TEA851988:TEA851989 TNW851988:TNW851989 TXS851988:TXS851989 UHO851988:UHO851989 URK851988:URK851989 VBG851988:VBG851989 VLC851988:VLC851989 VUY851988:VUY851989 WEU851988:WEU851989 WOQ851988:WOQ851989 WYM851988:WYM851989 T917524:T917525 MA917524:MA917525 VW917524:VW917525 AFS917524:AFS917525 APO917524:APO917525 AZK917524:AZK917525 BJG917524:BJG917525 BTC917524:BTC917525 CCY917524:CCY917525 CMU917524:CMU917525 CWQ917524:CWQ917525 DGM917524:DGM917525 DQI917524:DQI917525 EAE917524:EAE917525 EKA917524:EKA917525 ETW917524:ETW917525 FDS917524:FDS917525 FNO917524:FNO917525 FXK917524:FXK917525 GHG917524:GHG917525 GRC917524:GRC917525 HAY917524:HAY917525 HKU917524:HKU917525 HUQ917524:HUQ917525 IEM917524:IEM917525 IOI917524:IOI917525 IYE917524:IYE917525 JIA917524:JIA917525 JRW917524:JRW917525 KBS917524:KBS917525 KLO917524:KLO917525 KVK917524:KVK917525 LFG917524:LFG917525 LPC917524:LPC917525 LYY917524:LYY917525 MIU917524:MIU917525 MSQ917524:MSQ917525 NCM917524:NCM917525 NMI917524:NMI917525 NWE917524:NWE917525 OGA917524:OGA917525 OPW917524:OPW917525 OZS917524:OZS917525 PJO917524:PJO917525 PTK917524:PTK917525 QDG917524:QDG917525 QNC917524:QNC917525 QWY917524:QWY917525 RGU917524:RGU917525 RQQ917524:RQQ917525 SAM917524:SAM917525 SKI917524:SKI917525 SUE917524:SUE917525 TEA917524:TEA917525 TNW917524:TNW917525 TXS917524:TXS917525 UHO917524:UHO917525 URK917524:URK917525 VBG917524:VBG917525 VLC917524:VLC917525 VUY917524:VUY917525 WEU917524:WEU917525 WOQ917524:WOQ917525 WYM917524:WYM917525 T983060:T983061 MA983060:MA983061 VW983060:VW983061 AFS983060:AFS983061 APO983060:APO983061 AZK983060:AZK983061 BJG983060:BJG983061 BTC983060:BTC983061 CCY983060:CCY983061 CMU983060:CMU983061 CWQ983060:CWQ983061 DGM983060:DGM983061 DQI983060:DQI983061 EAE983060:EAE983061 EKA983060:EKA983061 ETW983060:ETW983061 FDS983060:FDS983061 FNO983060:FNO983061 FXK983060:FXK983061 GHG983060:GHG983061 GRC983060:GRC983061 HAY983060:HAY983061 HKU983060:HKU983061 HUQ983060:HUQ983061 IEM983060:IEM983061 IOI983060:IOI983061 IYE983060:IYE983061 JIA983060:JIA983061 JRW983060:JRW983061 KBS983060:KBS983061 KLO983060:KLO983061 KVK983060:KVK983061 LFG983060:LFG983061 LPC983060:LPC983061 LYY983060:LYY983061 MIU983060:MIU983061 MSQ983060:MSQ983061 NCM983060:NCM983061 NMI983060:NMI983061 NWE983060:NWE983061 OGA983060:OGA983061 OPW983060:OPW983061 OZS983060:OZS983061 PJO983060:PJO983061 PTK983060:PTK983061 QDG983060:QDG983061 QNC983060:QNC983061 QWY983060:QWY983061 RGU983060:RGU983061 RQQ983060:RQQ983061 SAM983060:SAM983061 SKI983060:SKI983061 SUE983060:SUE983061 TEA983060:TEA983061 TNW983060:TNW983061 TXS983060:TXS983061 UHO983060:UHO983061 URK983060:URK983061 VBG983060:VBG983061 VLC983060:VLC983061 VUY983060:VUY983061 WEU983060:WEU983061 WOQ983060:WOQ983061 WYM983060:WYM983061 WYK983060:WYK983061 R65556:R65557 LY65556:LY65557 VU65556:VU65557 AFQ65556:AFQ65557 APM65556:APM65557 AZI65556:AZI65557 BJE65556:BJE65557 BTA65556:BTA65557 CCW65556:CCW65557 CMS65556:CMS65557 CWO65556:CWO65557 DGK65556:DGK65557 DQG65556:DQG65557 EAC65556:EAC65557 EJY65556:EJY65557 ETU65556:ETU65557 FDQ65556:FDQ65557 FNM65556:FNM65557 FXI65556:FXI65557 GHE65556:GHE65557 GRA65556:GRA65557 HAW65556:HAW65557 HKS65556:HKS65557 HUO65556:HUO65557 IEK65556:IEK65557 IOG65556:IOG65557 IYC65556:IYC65557 JHY65556:JHY65557 JRU65556:JRU65557 KBQ65556:KBQ65557 KLM65556:KLM65557 KVI65556:KVI65557 LFE65556:LFE65557 LPA65556:LPA65557 LYW65556:LYW65557 MIS65556:MIS65557 MSO65556:MSO65557 NCK65556:NCK65557 NMG65556:NMG65557 NWC65556:NWC65557 OFY65556:OFY65557 OPU65556:OPU65557 OZQ65556:OZQ65557 PJM65556:PJM65557 PTI65556:PTI65557 QDE65556:QDE65557 QNA65556:QNA65557 QWW65556:QWW65557 RGS65556:RGS65557 RQO65556:RQO65557 SAK65556:SAK65557 SKG65556:SKG65557 SUC65556:SUC65557 TDY65556:TDY65557 TNU65556:TNU65557 TXQ65556:TXQ65557 UHM65556:UHM65557 URI65556:URI65557 VBE65556:VBE65557 VLA65556:VLA65557 VUW65556:VUW65557 WES65556:WES65557 WOO65556:WOO65557 WYK65556:WYK65557 R131092:R131093 LY131092:LY131093 VU131092:VU131093 AFQ131092:AFQ131093 APM131092:APM131093 AZI131092:AZI131093 BJE131092:BJE131093 BTA131092:BTA131093 CCW131092:CCW131093 CMS131092:CMS131093 CWO131092:CWO131093 DGK131092:DGK131093 DQG131092:DQG131093 EAC131092:EAC131093 EJY131092:EJY131093 ETU131092:ETU131093 FDQ131092:FDQ131093 FNM131092:FNM131093 FXI131092:FXI131093 GHE131092:GHE131093 GRA131092:GRA131093 HAW131092:HAW131093 HKS131092:HKS131093 HUO131092:HUO131093 IEK131092:IEK131093 IOG131092:IOG131093 IYC131092:IYC131093 JHY131092:JHY131093 JRU131092:JRU131093 KBQ131092:KBQ131093 KLM131092:KLM131093 KVI131092:KVI131093 LFE131092:LFE131093 LPA131092:LPA131093 LYW131092:LYW131093 MIS131092:MIS131093 MSO131092:MSO131093 NCK131092:NCK131093 NMG131092:NMG131093 NWC131092:NWC131093 OFY131092:OFY131093 OPU131092:OPU131093 OZQ131092:OZQ131093 PJM131092:PJM131093 PTI131092:PTI131093 QDE131092:QDE131093 QNA131092:QNA131093 QWW131092:QWW131093 RGS131092:RGS131093 RQO131092:RQO131093 SAK131092:SAK131093 SKG131092:SKG131093 SUC131092:SUC131093 TDY131092:TDY131093 TNU131092:TNU131093 TXQ131092:TXQ131093 UHM131092:UHM131093 URI131092:URI131093 VBE131092:VBE131093 VLA131092:VLA131093 VUW131092:VUW131093 WES131092:WES131093 WOO131092:WOO131093 WYK131092:WYK131093 R196628:R196629 LY196628:LY196629 VU196628:VU196629 AFQ196628:AFQ196629 APM196628:APM196629 AZI196628:AZI196629 BJE196628:BJE196629 BTA196628:BTA196629 CCW196628:CCW196629 CMS196628:CMS196629 CWO196628:CWO196629 DGK196628:DGK196629 DQG196628:DQG196629 EAC196628:EAC196629 EJY196628:EJY196629 ETU196628:ETU196629 FDQ196628:FDQ196629 FNM196628:FNM196629 FXI196628:FXI196629 GHE196628:GHE196629 GRA196628:GRA196629 HAW196628:HAW196629 HKS196628:HKS196629 HUO196628:HUO196629 IEK196628:IEK196629 IOG196628:IOG196629 IYC196628:IYC196629 JHY196628:JHY196629 JRU196628:JRU196629 KBQ196628:KBQ196629 KLM196628:KLM196629 KVI196628:KVI196629 LFE196628:LFE196629 LPA196628:LPA196629 LYW196628:LYW196629 MIS196628:MIS196629 MSO196628:MSO196629 NCK196628:NCK196629 NMG196628:NMG196629 NWC196628:NWC196629 OFY196628:OFY196629 OPU196628:OPU196629 OZQ196628:OZQ196629 PJM196628:PJM196629 PTI196628:PTI196629 QDE196628:QDE196629 QNA196628:QNA196629 QWW196628:QWW196629 RGS196628:RGS196629 RQO196628:RQO196629 SAK196628:SAK196629 SKG196628:SKG196629 SUC196628:SUC196629 TDY196628:TDY196629 TNU196628:TNU196629 TXQ196628:TXQ196629 UHM196628:UHM196629 URI196628:URI196629 VBE196628:VBE196629 VLA196628:VLA196629 VUW196628:VUW196629 WES196628:WES196629 WOO196628:WOO196629 WYK196628:WYK196629 R262164:R262165 LY262164:LY262165 VU262164:VU262165 AFQ262164:AFQ262165 APM262164:APM262165 AZI262164:AZI262165 BJE262164:BJE262165 BTA262164:BTA262165 CCW262164:CCW262165 CMS262164:CMS262165 CWO262164:CWO262165 DGK262164:DGK262165 DQG262164:DQG262165 EAC262164:EAC262165 EJY262164:EJY262165 ETU262164:ETU262165 FDQ262164:FDQ262165 FNM262164:FNM262165 FXI262164:FXI262165 GHE262164:GHE262165 GRA262164:GRA262165 HAW262164:HAW262165 HKS262164:HKS262165 HUO262164:HUO262165 IEK262164:IEK262165 IOG262164:IOG262165 IYC262164:IYC262165 JHY262164:JHY262165 JRU262164:JRU262165 KBQ262164:KBQ262165 KLM262164:KLM262165 KVI262164:KVI262165 LFE262164:LFE262165 LPA262164:LPA262165 LYW262164:LYW262165 MIS262164:MIS262165 MSO262164:MSO262165 NCK262164:NCK262165 NMG262164:NMG262165 NWC262164:NWC262165 OFY262164:OFY262165 OPU262164:OPU262165 OZQ262164:OZQ262165 PJM262164:PJM262165 PTI262164:PTI262165 QDE262164:QDE262165 QNA262164:QNA262165 QWW262164:QWW262165 RGS262164:RGS262165 RQO262164:RQO262165 SAK262164:SAK262165 SKG262164:SKG262165 SUC262164:SUC262165 TDY262164:TDY262165 TNU262164:TNU262165 TXQ262164:TXQ262165 UHM262164:UHM262165 URI262164:URI262165 VBE262164:VBE262165 VLA262164:VLA262165 VUW262164:VUW262165 WES262164:WES262165 WOO262164:WOO262165 WYK262164:WYK262165 R327700:R327701 LY327700:LY327701 VU327700:VU327701 AFQ327700:AFQ327701 APM327700:APM327701 AZI327700:AZI327701 BJE327700:BJE327701 BTA327700:BTA327701 CCW327700:CCW327701 CMS327700:CMS327701 CWO327700:CWO327701 DGK327700:DGK327701 DQG327700:DQG327701 EAC327700:EAC327701 EJY327700:EJY327701 ETU327700:ETU327701 FDQ327700:FDQ327701 FNM327700:FNM327701 FXI327700:FXI327701 GHE327700:GHE327701 GRA327700:GRA327701 HAW327700:HAW327701 HKS327700:HKS327701 HUO327700:HUO327701 IEK327700:IEK327701 IOG327700:IOG327701 IYC327700:IYC327701 JHY327700:JHY327701 JRU327700:JRU327701 KBQ327700:KBQ327701 KLM327700:KLM327701 KVI327700:KVI327701 LFE327700:LFE327701 LPA327700:LPA327701 LYW327700:LYW327701 MIS327700:MIS327701 MSO327700:MSO327701 NCK327700:NCK327701 NMG327700:NMG327701 NWC327700:NWC327701 OFY327700:OFY327701 OPU327700:OPU327701 OZQ327700:OZQ327701 PJM327700:PJM327701 PTI327700:PTI327701 QDE327700:QDE327701 QNA327700:QNA327701 QWW327700:QWW327701 RGS327700:RGS327701 RQO327700:RQO327701 SAK327700:SAK327701 SKG327700:SKG327701 SUC327700:SUC327701 TDY327700:TDY327701 TNU327700:TNU327701 TXQ327700:TXQ327701 UHM327700:UHM327701 URI327700:URI327701 VBE327700:VBE327701 VLA327700:VLA327701 VUW327700:VUW327701 WES327700:WES327701 WOO327700:WOO327701 WYK327700:WYK327701 R393236:R393237 LY393236:LY393237 VU393236:VU393237 AFQ393236:AFQ393237 APM393236:APM393237 AZI393236:AZI393237 BJE393236:BJE393237 BTA393236:BTA393237 CCW393236:CCW393237 CMS393236:CMS393237 CWO393236:CWO393237 DGK393236:DGK393237 DQG393236:DQG393237 EAC393236:EAC393237 EJY393236:EJY393237 ETU393236:ETU393237 FDQ393236:FDQ393237 FNM393236:FNM393237 FXI393236:FXI393237 GHE393236:GHE393237 GRA393236:GRA393237 HAW393236:HAW393237 HKS393236:HKS393237 HUO393236:HUO393237 IEK393236:IEK393237 IOG393236:IOG393237 IYC393236:IYC393237 JHY393236:JHY393237 JRU393236:JRU393237 KBQ393236:KBQ393237 KLM393236:KLM393237 KVI393236:KVI393237 LFE393236:LFE393237 LPA393236:LPA393237 LYW393236:LYW393237 MIS393236:MIS393237 MSO393236:MSO393237 NCK393236:NCK393237 NMG393236:NMG393237 NWC393236:NWC393237 OFY393236:OFY393237 OPU393236:OPU393237 OZQ393236:OZQ393237 PJM393236:PJM393237 PTI393236:PTI393237 QDE393236:QDE393237 QNA393236:QNA393237 QWW393236:QWW393237 RGS393236:RGS393237 RQO393236:RQO393237 SAK393236:SAK393237 SKG393236:SKG393237 SUC393236:SUC393237 TDY393236:TDY393237 TNU393236:TNU393237 TXQ393236:TXQ393237 UHM393236:UHM393237 URI393236:URI393237 VBE393236:VBE393237 VLA393236:VLA393237 VUW393236:VUW393237 WES393236:WES393237 WOO393236:WOO393237 WYK393236:WYK393237 R458772:R458773 LY458772:LY458773 VU458772:VU458773 AFQ458772:AFQ458773 APM458772:APM458773 AZI458772:AZI458773 BJE458772:BJE458773 BTA458772:BTA458773 CCW458772:CCW458773 CMS458772:CMS458773 CWO458772:CWO458773 DGK458772:DGK458773 DQG458772:DQG458773 EAC458772:EAC458773 EJY458772:EJY458773 ETU458772:ETU458773 FDQ458772:FDQ458773 FNM458772:FNM458773 FXI458772:FXI458773 GHE458772:GHE458773 GRA458772:GRA458773 HAW458772:HAW458773 HKS458772:HKS458773 HUO458772:HUO458773 IEK458772:IEK458773 IOG458772:IOG458773 IYC458772:IYC458773 JHY458772:JHY458773 JRU458772:JRU458773 KBQ458772:KBQ458773 KLM458772:KLM458773 KVI458772:KVI458773 LFE458772:LFE458773 LPA458772:LPA458773 LYW458772:LYW458773 MIS458772:MIS458773 MSO458772:MSO458773 NCK458772:NCK458773 NMG458772:NMG458773 NWC458772:NWC458773 OFY458772:OFY458773 OPU458772:OPU458773 OZQ458772:OZQ458773 PJM458772:PJM458773 PTI458772:PTI458773 QDE458772:QDE458773 QNA458772:QNA458773 QWW458772:QWW458773 RGS458772:RGS458773 RQO458772:RQO458773 SAK458772:SAK458773 SKG458772:SKG458773 SUC458772:SUC458773 TDY458772:TDY458773 TNU458772:TNU458773 TXQ458772:TXQ458773 UHM458772:UHM458773 URI458772:URI458773 VBE458772:VBE458773 VLA458772:VLA458773 VUW458772:VUW458773 WES458772:WES458773 WOO458772:WOO458773 WYK458772:WYK458773 R524308:R524309 LY524308:LY524309 VU524308:VU524309 AFQ524308:AFQ524309 APM524308:APM524309 AZI524308:AZI524309 BJE524308:BJE524309 BTA524308:BTA524309 CCW524308:CCW524309 CMS524308:CMS524309 CWO524308:CWO524309 DGK524308:DGK524309 DQG524308:DQG524309 EAC524308:EAC524309 EJY524308:EJY524309 ETU524308:ETU524309 FDQ524308:FDQ524309 FNM524308:FNM524309 FXI524308:FXI524309 GHE524308:GHE524309 GRA524308:GRA524309 HAW524308:HAW524309 HKS524308:HKS524309 HUO524308:HUO524309 IEK524308:IEK524309 IOG524308:IOG524309 IYC524308:IYC524309 JHY524308:JHY524309 JRU524308:JRU524309 KBQ524308:KBQ524309 KLM524308:KLM524309 KVI524308:KVI524309 LFE524308:LFE524309 LPA524308:LPA524309 LYW524308:LYW524309 MIS524308:MIS524309 MSO524308:MSO524309 NCK524308:NCK524309 NMG524308:NMG524309 NWC524308:NWC524309 OFY524308:OFY524309 OPU524308:OPU524309 OZQ524308:OZQ524309 PJM524308:PJM524309 PTI524308:PTI524309 QDE524308:QDE524309 QNA524308:QNA524309 QWW524308:QWW524309 RGS524308:RGS524309 RQO524308:RQO524309 SAK524308:SAK524309 SKG524308:SKG524309 SUC524308:SUC524309 TDY524308:TDY524309 TNU524308:TNU524309 TXQ524308:TXQ524309 UHM524308:UHM524309 URI524308:URI524309 VBE524308:VBE524309 VLA524308:VLA524309 VUW524308:VUW524309 WES524308:WES524309 WOO524308:WOO524309 WYK524308:WYK524309 R589844:R589845 LY589844:LY589845 VU589844:VU589845 AFQ589844:AFQ589845 APM589844:APM589845 AZI589844:AZI589845 BJE589844:BJE589845 BTA589844:BTA589845 CCW589844:CCW589845 CMS589844:CMS589845 CWO589844:CWO589845 DGK589844:DGK589845 DQG589844:DQG589845 EAC589844:EAC589845 EJY589844:EJY589845 ETU589844:ETU589845 FDQ589844:FDQ589845 FNM589844:FNM589845 FXI589844:FXI589845 GHE589844:GHE589845 GRA589844:GRA589845 HAW589844:HAW589845 HKS589844:HKS589845 HUO589844:HUO589845 IEK589844:IEK589845 IOG589844:IOG589845 IYC589844:IYC589845 JHY589844:JHY589845 JRU589844:JRU589845 KBQ589844:KBQ589845 KLM589844:KLM589845 KVI589844:KVI589845 LFE589844:LFE589845 LPA589844:LPA589845 LYW589844:LYW589845 MIS589844:MIS589845 MSO589844:MSO589845 NCK589844:NCK589845 NMG589844:NMG589845 NWC589844:NWC589845 OFY589844:OFY589845 OPU589844:OPU589845 OZQ589844:OZQ589845 PJM589844:PJM589845 PTI589844:PTI589845 QDE589844:QDE589845 QNA589844:QNA589845 QWW589844:QWW589845 RGS589844:RGS589845 RQO589844:RQO589845 SAK589844:SAK589845 SKG589844:SKG589845 SUC589844:SUC589845 TDY589844:TDY589845 TNU589844:TNU589845 TXQ589844:TXQ589845 UHM589844:UHM589845 URI589844:URI589845 VBE589844:VBE589845 VLA589844:VLA589845 VUW589844:VUW589845 WES589844:WES589845 WOO589844:WOO589845 WYK589844:WYK589845 R655380:R655381 LY655380:LY655381 VU655380:VU655381 AFQ655380:AFQ655381 APM655380:APM655381 AZI655380:AZI655381 BJE655380:BJE655381 BTA655380:BTA655381 CCW655380:CCW655381 CMS655380:CMS655381 CWO655380:CWO655381 DGK655380:DGK655381 DQG655380:DQG655381 EAC655380:EAC655381 EJY655380:EJY655381 ETU655380:ETU655381 FDQ655380:FDQ655381 FNM655380:FNM655381 FXI655380:FXI655381 GHE655380:GHE655381 GRA655380:GRA655381 HAW655380:HAW655381 HKS655380:HKS655381 HUO655380:HUO655381 IEK655380:IEK655381 IOG655380:IOG655381 IYC655380:IYC655381 JHY655380:JHY655381 JRU655380:JRU655381 KBQ655380:KBQ655381 KLM655380:KLM655381 KVI655380:KVI655381 LFE655380:LFE655381 LPA655380:LPA655381 LYW655380:LYW655381 MIS655380:MIS655381 MSO655380:MSO655381 NCK655380:NCK655381 NMG655380:NMG655381 NWC655380:NWC655381 OFY655380:OFY655381 OPU655380:OPU655381 OZQ655380:OZQ655381 PJM655380:PJM655381 PTI655380:PTI655381 QDE655380:QDE655381 QNA655380:QNA655381 QWW655380:QWW655381 RGS655380:RGS655381 RQO655380:RQO655381 SAK655380:SAK655381 SKG655380:SKG655381 SUC655380:SUC655381 TDY655380:TDY655381 TNU655380:TNU655381 TXQ655380:TXQ655381 UHM655380:UHM655381 URI655380:URI655381 VBE655380:VBE655381 VLA655380:VLA655381 VUW655380:VUW655381 WES655380:WES655381 WOO655380:WOO655381 WYK655380:WYK655381 R720916:R720917 LY720916:LY720917 VU720916:VU720917 AFQ720916:AFQ720917 APM720916:APM720917 AZI720916:AZI720917 BJE720916:BJE720917 BTA720916:BTA720917 CCW720916:CCW720917 CMS720916:CMS720917 CWO720916:CWO720917 DGK720916:DGK720917 DQG720916:DQG720917 EAC720916:EAC720917 EJY720916:EJY720917 ETU720916:ETU720917 FDQ720916:FDQ720917 FNM720916:FNM720917 FXI720916:FXI720917 GHE720916:GHE720917 GRA720916:GRA720917 HAW720916:HAW720917 HKS720916:HKS720917 HUO720916:HUO720917 IEK720916:IEK720917 IOG720916:IOG720917 IYC720916:IYC720917 JHY720916:JHY720917 JRU720916:JRU720917 KBQ720916:KBQ720917 KLM720916:KLM720917 KVI720916:KVI720917 LFE720916:LFE720917 LPA720916:LPA720917 LYW720916:LYW720917 MIS720916:MIS720917 MSO720916:MSO720917 NCK720916:NCK720917 NMG720916:NMG720917 NWC720916:NWC720917 OFY720916:OFY720917 OPU720916:OPU720917 OZQ720916:OZQ720917 PJM720916:PJM720917 PTI720916:PTI720917 QDE720916:QDE720917 QNA720916:QNA720917 QWW720916:QWW720917 RGS720916:RGS720917 RQO720916:RQO720917 SAK720916:SAK720917 SKG720916:SKG720917 SUC720916:SUC720917 TDY720916:TDY720917 TNU720916:TNU720917 TXQ720916:TXQ720917 UHM720916:UHM720917 URI720916:URI720917 VBE720916:VBE720917 VLA720916:VLA720917 VUW720916:VUW720917 WES720916:WES720917 WOO720916:WOO720917 WYK720916:WYK720917 R786452:R786453 LY786452:LY786453 VU786452:VU786453 AFQ786452:AFQ786453 APM786452:APM786453 AZI786452:AZI786453 BJE786452:BJE786453 BTA786452:BTA786453 CCW786452:CCW786453 CMS786452:CMS786453 CWO786452:CWO786453 DGK786452:DGK786453 DQG786452:DQG786453 EAC786452:EAC786453 EJY786452:EJY786453 ETU786452:ETU786453 FDQ786452:FDQ786453 FNM786452:FNM786453 FXI786452:FXI786453 GHE786452:GHE786453 GRA786452:GRA786453 HAW786452:HAW786453 HKS786452:HKS786453 HUO786452:HUO786453 IEK786452:IEK786453 IOG786452:IOG786453 IYC786452:IYC786453 JHY786452:JHY786453 JRU786452:JRU786453 KBQ786452:KBQ786453 KLM786452:KLM786453 KVI786452:KVI786453 LFE786452:LFE786453 LPA786452:LPA786453 LYW786452:LYW786453 MIS786452:MIS786453 MSO786452:MSO786453 NCK786452:NCK786453 NMG786452:NMG786453 NWC786452:NWC786453 OFY786452:OFY786453 OPU786452:OPU786453 OZQ786452:OZQ786453 PJM786452:PJM786453 PTI786452:PTI786453 QDE786452:QDE786453 QNA786452:QNA786453 QWW786452:QWW786453 RGS786452:RGS786453 RQO786452:RQO786453 SAK786452:SAK786453 SKG786452:SKG786453 SUC786452:SUC786453 TDY786452:TDY786453 TNU786452:TNU786453 TXQ786452:TXQ786453 UHM786452:UHM786453 URI786452:URI786453 VBE786452:VBE786453 VLA786452:VLA786453 VUW786452:VUW786453 WES786452:WES786453 WOO786452:WOO786453 WYK786452:WYK786453 R851988:R851989 LY851988:LY851989 VU851988:VU851989 AFQ851988:AFQ851989 APM851988:APM851989 AZI851988:AZI851989 BJE851988:BJE851989 BTA851988:BTA851989 CCW851988:CCW851989 CMS851988:CMS851989 CWO851988:CWO851989 DGK851988:DGK851989 DQG851988:DQG851989 EAC851988:EAC851989 EJY851988:EJY851989 ETU851988:ETU851989 FDQ851988:FDQ851989 FNM851988:FNM851989 FXI851988:FXI851989 GHE851988:GHE851989 GRA851988:GRA851989 HAW851988:HAW851989 HKS851988:HKS851989 HUO851988:HUO851989 IEK851988:IEK851989 IOG851988:IOG851989 IYC851988:IYC851989 JHY851988:JHY851989 JRU851988:JRU851989 KBQ851988:KBQ851989 KLM851988:KLM851989 KVI851988:KVI851989 LFE851988:LFE851989 LPA851988:LPA851989 LYW851988:LYW851989 MIS851988:MIS851989 MSO851988:MSO851989 NCK851988:NCK851989 NMG851988:NMG851989 NWC851988:NWC851989 OFY851988:OFY851989 OPU851988:OPU851989 OZQ851988:OZQ851989 PJM851988:PJM851989 PTI851988:PTI851989 QDE851988:QDE851989 QNA851988:QNA851989 QWW851988:QWW851989 RGS851988:RGS851989 RQO851988:RQO851989 SAK851988:SAK851989 SKG851988:SKG851989 SUC851988:SUC851989 TDY851988:TDY851989 TNU851988:TNU851989 TXQ851988:TXQ851989 UHM851988:UHM851989 URI851988:URI851989 VBE851988:VBE851989 VLA851988:VLA851989 VUW851988:VUW851989 WES851988:WES851989 WOO851988:WOO851989 WYK851988:WYK851989 R917524:R917525 LY917524:LY917525 VU917524:VU917525 AFQ917524:AFQ917525 APM917524:APM917525 AZI917524:AZI917525 BJE917524:BJE917525 BTA917524:BTA917525 CCW917524:CCW917525 CMS917524:CMS917525 CWO917524:CWO917525 DGK917524:DGK917525 DQG917524:DQG917525 EAC917524:EAC917525 EJY917524:EJY917525 ETU917524:ETU917525 FDQ917524:FDQ917525 FNM917524:FNM917525 FXI917524:FXI917525 GHE917524:GHE917525 GRA917524:GRA917525 HAW917524:HAW917525 HKS917524:HKS917525 HUO917524:HUO917525 IEK917524:IEK917525 IOG917524:IOG917525 IYC917524:IYC917525 JHY917524:JHY917525 JRU917524:JRU917525 KBQ917524:KBQ917525 KLM917524:KLM917525 KVI917524:KVI917525 LFE917524:LFE917525 LPA917524:LPA917525 LYW917524:LYW917525 MIS917524:MIS917525 MSO917524:MSO917525 NCK917524:NCK917525 NMG917524:NMG917525 NWC917524:NWC917525 OFY917524:OFY917525 OPU917524:OPU917525 OZQ917524:OZQ917525 PJM917524:PJM917525 PTI917524:PTI917525 QDE917524:QDE917525 QNA917524:QNA917525 QWW917524:QWW917525 RGS917524:RGS917525 RQO917524:RQO917525 SAK917524:SAK917525 SKG917524:SKG917525 SUC917524:SUC917525 TDY917524:TDY917525 TNU917524:TNU917525 TXQ917524:TXQ917525 UHM917524:UHM917525 URI917524:URI917525 VBE917524:VBE917525 VLA917524:VLA917525 VUW917524:VUW917525 WES917524:WES917525 WOO917524:WOO917525 WYK917524:WYK917525 R983060:R983061 LY983060:LY983061 VU983060:VU983061 AFQ983060:AFQ983061 APM983060:APM983061 AZI983060:AZI983061 BJE983060:BJE983061 BTA983060:BTA983061 CCW983060:CCW983061 CMS983060:CMS983061 CWO983060:CWO983061 DGK983060:DGK983061 DQG983060:DQG983061 EAC983060:EAC983061 EJY983060:EJY983061 ETU983060:ETU983061 FDQ983060:FDQ983061 FNM983060:FNM983061 FXI983060:FXI983061 GHE983060:GHE983061 GRA983060:GRA983061 HAW983060:HAW983061 HKS983060:HKS983061 HUO983060:HUO983061 IEK983060:IEK983061 IOG983060:IOG983061 IYC983060:IYC983061 JHY983060:JHY983061 JRU983060:JRU983061 KBQ983060:KBQ983061 KLM983060:KLM983061 KVI983060:KVI983061 LFE983060:LFE983061 LPA983060:LPA983061 LYW983060:LYW983061 MIS983060:MIS983061 MSO983060:MSO983061 NCK983060:NCK983061 NMG983060:NMG983061 NWC983060:NWC983061 OFY983060:OFY983061 OPU983060:OPU983061 OZQ983060:OZQ983061 PJM983060:PJM983061 PTI983060:PTI983061 QDE983060:QDE983061 QNA983060:QNA983061 QWW983060:QWW983061 RGS983060:RGS983061 RQO983060:RQO983061 SAK983060:SAK983061 SKG983060:SKG983061 SUC983060:SUC983061 TDY983060:TDY983061 TNU983060:TNU983061 TXQ983060:TXQ983061 UHM983060:UHM983061 URI983060:URI983061 VBE983060:VBE983061 VLA983060:VLA983061 VUW983060:VUW983061 WES983060:WES983061 WOO983060:WOO983061 T24:T25 MA24:MA25 VW24:VW25 AFS24:AFS25 APO24:APO25 AZK24:AZK25 BJG24:BJG25 BTC24:BTC25 CCY24:CCY25 CMU24:CMU25 CWQ24:CWQ25 DGM24:DGM25 DQI24:DQI25 EAE24:EAE25 EKA24:EKA25 ETW24:ETW25 FDS24:FDS25 FNO24:FNO25 FXK24:FXK25 GHG24:GHG25 GRC24:GRC25 HAY24:HAY25 HKU24:HKU25 HUQ24:HUQ25 IEM24:IEM25 IOI24:IOI25 IYE24:IYE25 JIA24:JIA25 JRW24:JRW25 KBS24:KBS25 KLO24:KLO25 KVK24:KVK25 LFG24:LFG25 LPC24:LPC25 LYY24:LYY25 MIU24:MIU25 MSQ24:MSQ25 NCM24:NCM25 NMI24:NMI25 NWE24:NWE25 OGA24:OGA25 OPW24:OPW25 OZS24:OZS25 PJO24:PJO25 PTK24:PTK25 QDG24:QDG25 QNC24:QNC25 QWY24:QWY25 RGU24:RGU25 RQQ24:RQQ25 SAM24:SAM25 SKI24:SKI25 SUE24:SUE25 TEA24:TEA25 TNW24:TNW25 TXS24:TXS25 UHO24:UHO25 URK24:URK25 VBG24:VBG25 VLC24:VLC25 VUY24:VUY25 WEU24:WEU25 WOQ24:WOQ25 WYM24:WYM25 R24:R25 LY24:LY25 VU24:VU25 AFQ24:AFQ25 APM24:APM25 AZI24:AZI25 BJE24:BJE25 BTA24:BTA25 CCW24:CCW25 CMS24:CMS25 CWO24:CWO25 DGK24:DGK25 DQG24:DQG25 EAC24:EAC25 EJY24:EJY25 ETU24:ETU25 FDQ24:FDQ25 FNM24:FNM25 FXI24:FXI25 GHE24:GHE25 GRA24:GRA25 HAW24:HAW25 HKS24:HKS25 HUO24:HUO25 IEK24:IEK25 IOG24:IOG25 IYC24:IYC25 JHY24:JHY25 JRU24:JRU25 KBQ24:KBQ25 KLM24:KLM25 KVI24:KVI25 LFE24:LFE25 LPA24:LPA25 LYW24:LYW25 MIS24:MIS25 MSO24:MSO25 NCK24:NCK25 NMG24:NMG25 NWC24:NWC25 OFY24:OFY25 OPU24:OPU25 OZQ24:OZQ25 PJM24:PJM25 PTI24:PTI25 QDE24:QDE25 QNA24:QNA25 QWW24:QWW25 RGS24:RGS25 RQO24:RQO25 SAK24:SAK25 SKG24:SKG25 SUC24:SUC25 TDY24:TDY25 TNU24:TNU25 TXQ24:TXQ25 UHM24:UHM25 URI24:URI25 VBE24:VBE25 VLA24:VLA25 VUW24:VUW25 WES24:WES25 WOO24:WOO25 WYK24:WYK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BJ65556:BJ65557 BJ131092:BJ131093 BJ196628:BJ196629 BJ262164:BJ262165 BJ327700:BJ327701 BJ393236:BJ393237 BJ458772:BJ458773 BJ524308:BJ524309 BJ589844:BJ589845 BJ655380:BJ655381 BJ720916:BJ720917 BJ786452:BJ786453 BJ851988:BJ851989 BJ917524:BJ917525 BJ983060:BJ983061 BH65556:BH65557 BH131092:BH131093 BH196628:BH196629 BH262164:BH262165 BH327700:BH327701 BH393236:BH393237 BH458772:BH458773 BH524308:BH524309 BH589844:BH589845 BH655380:BH655381 BH720916:BH720917 BH786452:BH786453 BH851988:BH851989 BH917524:BH917525 BH983060:BH983061 BJ24:BJ25 BH24:BH25 BQ65556:BQ65557 BQ131092:BQ131093 BQ196628:BQ196629 BQ262164:BQ262165 BQ327700:BQ327701 BQ393236:BQ393237 BQ458772:BQ458773 BQ524308:BQ524309 BQ589844:BQ589845 BQ655380:BQ655381 BQ720916:BQ720917 BQ786452:BQ786453 BQ851988:BQ851989 BQ917524:BQ917525 BQ983060:BQ983061 BO65556:BO65557 BO131092:BO131093 BO196628:BO196629 BO262164:BO262165 BO327700:BO327701 BO393236:BO393237 BO458772:BO458773 BO524308:BO524309 BO589844:BO589845 BO655380:BO655381 BO720916:BO720917 BO786452:BO786453 BO851988:BO851989 BO917524:BO917525 BO983060:BO983061 BQ24:BQ25 BO24:BO25 BX65556:BX65557 BX131092:BX131093 BX196628:BX196629 BX262164:BX262165 BX327700:BX327701 BX393236:BX393237 BX458772:BX458773 BX524308:BX524309 BX589844:BX589845 BX655380:BX655381 BX720916:BX720917 BX786452:BX786453 BX851988:BX851989 BX917524:BX917525 BX983060:BX983061 BV65556:BV65557 BV131092:BV131093 BV196628:BV196629 BV262164:BV262165 BV327700:BV327701 BV393236:BV393237 BV458772:BV458773 BV524308:BV524309 BV589844:BV589845 BV655380:BV655381 BV720916:BV720917 BV786452:BV786453 BV851988:BV851989 BV917524:BV917525 BV983060:BV983061 BX24:BX25 BV24:BV25 CE65556:CE65557 CE131092:CE131093 CE196628:CE196629 CE262164:CE262165 CE327700:CE327701 CE393236:CE393237 CE458772:CE458773 CE524308:CE524309 CE589844:CE589845 CE655380:CE655381 CE720916:CE720917 CE786452:CE786453 CE851988:CE851989 CE917524:CE917525 CE983060:CE983061 CC65556:CC65557 CC131092:CC131093 CC196628:CC196629 CC262164:CC262165 CC327700:CC327701 CC393236:CC393237 CC458772:CC458773 CC524308:CC524309 CC589844:CC589845 CC655380:CC655381 CC720916:CC720917 CC786452:CC786453 CC851988:CC851989 CC917524:CC917525 CC983060:CC983061 CE24:CE25 CC24:CC25"/>
    <dataValidation allowBlank="1" showInputMessage="1" showErrorMessage="1" prompt="Для выбора выполните двойной щелчок левой клавиши мыши по соответствующей ячейке." sqref="S65556:S65557 LZ65556:LZ65557 VV65556:VV65557 AFR65556:AFR65557 APN65556:APN65557 AZJ65556:AZJ65557 BJF65556:BJF65557 BTB65556:BTB65557 CCX65556:CCX65557 CMT65556:CMT65557 CWP65556:CWP65557 DGL65556:DGL65557 DQH65556:DQH65557 EAD65556:EAD65557 EJZ65556:EJZ65557 ETV65556:ETV65557 FDR65556:FDR65557 FNN65556:FNN65557 FXJ65556:FXJ65557 GHF65556:GHF65557 GRB65556:GRB65557 HAX65556:HAX65557 HKT65556:HKT65557 HUP65556:HUP65557 IEL65556:IEL65557 IOH65556:IOH65557 IYD65556:IYD65557 JHZ65556:JHZ65557 JRV65556:JRV65557 KBR65556:KBR65557 KLN65556:KLN65557 KVJ65556:KVJ65557 LFF65556:LFF65557 LPB65556:LPB65557 LYX65556:LYX65557 MIT65556:MIT65557 MSP65556:MSP65557 NCL65556:NCL65557 NMH65556:NMH65557 NWD65556:NWD65557 OFZ65556:OFZ65557 OPV65556:OPV65557 OZR65556:OZR65557 PJN65556:PJN65557 PTJ65556:PTJ65557 QDF65556:QDF65557 QNB65556:QNB65557 QWX65556:QWX65557 RGT65556:RGT65557 RQP65556:RQP65557 SAL65556:SAL65557 SKH65556:SKH65557 SUD65556:SUD65557 TDZ65556:TDZ65557 TNV65556:TNV65557 TXR65556:TXR65557 UHN65556:UHN65557 URJ65556:URJ65557 VBF65556:VBF65557 VLB65556:VLB65557 VUX65556:VUX65557 WET65556:WET65557 WOP65556:WOP65557 WYL65556:WYL65557 S131092:S131093 LZ131092:LZ131093 VV131092:VV131093 AFR131092:AFR131093 APN131092:APN131093 AZJ131092:AZJ131093 BJF131092:BJF131093 BTB131092:BTB131093 CCX131092:CCX131093 CMT131092:CMT131093 CWP131092:CWP131093 DGL131092:DGL131093 DQH131092:DQH131093 EAD131092:EAD131093 EJZ131092:EJZ131093 ETV131092:ETV131093 FDR131092:FDR131093 FNN131092:FNN131093 FXJ131092:FXJ131093 GHF131092:GHF131093 GRB131092:GRB131093 HAX131092:HAX131093 HKT131092:HKT131093 HUP131092:HUP131093 IEL131092:IEL131093 IOH131092:IOH131093 IYD131092:IYD131093 JHZ131092:JHZ131093 JRV131092:JRV131093 KBR131092:KBR131093 KLN131092:KLN131093 KVJ131092:KVJ131093 LFF131092:LFF131093 LPB131092:LPB131093 LYX131092:LYX131093 MIT131092:MIT131093 MSP131092:MSP131093 NCL131092:NCL131093 NMH131092:NMH131093 NWD131092:NWD131093 OFZ131092:OFZ131093 OPV131092:OPV131093 OZR131092:OZR131093 PJN131092:PJN131093 PTJ131092:PTJ131093 QDF131092:QDF131093 QNB131092:QNB131093 QWX131092:QWX131093 RGT131092:RGT131093 RQP131092:RQP131093 SAL131092:SAL131093 SKH131092:SKH131093 SUD131092:SUD131093 TDZ131092:TDZ131093 TNV131092:TNV131093 TXR131092:TXR131093 UHN131092:UHN131093 URJ131092:URJ131093 VBF131092:VBF131093 VLB131092:VLB131093 VUX131092:VUX131093 WET131092:WET131093 WOP131092:WOP131093 WYL131092:WYL131093 S196628:S196629 LZ196628:LZ196629 VV196628:VV196629 AFR196628:AFR196629 APN196628:APN196629 AZJ196628:AZJ196629 BJF196628:BJF196629 BTB196628:BTB196629 CCX196628:CCX196629 CMT196628:CMT196629 CWP196628:CWP196629 DGL196628:DGL196629 DQH196628:DQH196629 EAD196628:EAD196629 EJZ196628:EJZ196629 ETV196628:ETV196629 FDR196628:FDR196629 FNN196628:FNN196629 FXJ196628:FXJ196629 GHF196628:GHF196629 GRB196628:GRB196629 HAX196628:HAX196629 HKT196628:HKT196629 HUP196628:HUP196629 IEL196628:IEL196629 IOH196628:IOH196629 IYD196628:IYD196629 JHZ196628:JHZ196629 JRV196628:JRV196629 KBR196628:KBR196629 KLN196628:KLN196629 KVJ196628:KVJ196629 LFF196628:LFF196629 LPB196628:LPB196629 LYX196628:LYX196629 MIT196628:MIT196629 MSP196628:MSP196629 NCL196628:NCL196629 NMH196628:NMH196629 NWD196628:NWD196629 OFZ196628:OFZ196629 OPV196628:OPV196629 OZR196628:OZR196629 PJN196628:PJN196629 PTJ196628:PTJ196629 QDF196628:QDF196629 QNB196628:QNB196629 QWX196628:QWX196629 RGT196628:RGT196629 RQP196628:RQP196629 SAL196628:SAL196629 SKH196628:SKH196629 SUD196628:SUD196629 TDZ196628:TDZ196629 TNV196628:TNV196629 TXR196628:TXR196629 UHN196628:UHN196629 URJ196628:URJ196629 VBF196628:VBF196629 VLB196628:VLB196629 VUX196628:VUX196629 WET196628:WET196629 WOP196628:WOP196629 WYL196628:WYL196629 S262164:S262165 LZ262164:LZ262165 VV262164:VV262165 AFR262164:AFR262165 APN262164:APN262165 AZJ262164:AZJ262165 BJF262164:BJF262165 BTB262164:BTB262165 CCX262164:CCX262165 CMT262164:CMT262165 CWP262164:CWP262165 DGL262164:DGL262165 DQH262164:DQH262165 EAD262164:EAD262165 EJZ262164:EJZ262165 ETV262164:ETV262165 FDR262164:FDR262165 FNN262164:FNN262165 FXJ262164:FXJ262165 GHF262164:GHF262165 GRB262164:GRB262165 HAX262164:HAX262165 HKT262164:HKT262165 HUP262164:HUP262165 IEL262164:IEL262165 IOH262164:IOH262165 IYD262164:IYD262165 JHZ262164:JHZ262165 JRV262164:JRV262165 KBR262164:KBR262165 KLN262164:KLN262165 KVJ262164:KVJ262165 LFF262164:LFF262165 LPB262164:LPB262165 LYX262164:LYX262165 MIT262164:MIT262165 MSP262164:MSP262165 NCL262164:NCL262165 NMH262164:NMH262165 NWD262164:NWD262165 OFZ262164:OFZ262165 OPV262164:OPV262165 OZR262164:OZR262165 PJN262164:PJN262165 PTJ262164:PTJ262165 QDF262164:QDF262165 QNB262164:QNB262165 QWX262164:QWX262165 RGT262164:RGT262165 RQP262164:RQP262165 SAL262164:SAL262165 SKH262164:SKH262165 SUD262164:SUD262165 TDZ262164:TDZ262165 TNV262164:TNV262165 TXR262164:TXR262165 UHN262164:UHN262165 URJ262164:URJ262165 VBF262164:VBF262165 VLB262164:VLB262165 VUX262164:VUX262165 WET262164:WET262165 WOP262164:WOP262165 WYL262164:WYL262165 S327700:S327701 LZ327700:LZ327701 VV327700:VV327701 AFR327700:AFR327701 APN327700:APN327701 AZJ327700:AZJ327701 BJF327700:BJF327701 BTB327700:BTB327701 CCX327700:CCX327701 CMT327700:CMT327701 CWP327700:CWP327701 DGL327700:DGL327701 DQH327700:DQH327701 EAD327700:EAD327701 EJZ327700:EJZ327701 ETV327700:ETV327701 FDR327700:FDR327701 FNN327700:FNN327701 FXJ327700:FXJ327701 GHF327700:GHF327701 GRB327700:GRB327701 HAX327700:HAX327701 HKT327700:HKT327701 HUP327700:HUP327701 IEL327700:IEL327701 IOH327700:IOH327701 IYD327700:IYD327701 JHZ327700:JHZ327701 JRV327700:JRV327701 KBR327700:KBR327701 KLN327700:KLN327701 KVJ327700:KVJ327701 LFF327700:LFF327701 LPB327700:LPB327701 LYX327700:LYX327701 MIT327700:MIT327701 MSP327700:MSP327701 NCL327700:NCL327701 NMH327700:NMH327701 NWD327700:NWD327701 OFZ327700:OFZ327701 OPV327700:OPV327701 OZR327700:OZR327701 PJN327700:PJN327701 PTJ327700:PTJ327701 QDF327700:QDF327701 QNB327700:QNB327701 QWX327700:QWX327701 RGT327700:RGT327701 RQP327700:RQP327701 SAL327700:SAL327701 SKH327700:SKH327701 SUD327700:SUD327701 TDZ327700:TDZ327701 TNV327700:TNV327701 TXR327700:TXR327701 UHN327700:UHN327701 URJ327700:URJ327701 VBF327700:VBF327701 VLB327700:VLB327701 VUX327700:VUX327701 WET327700:WET327701 WOP327700:WOP327701 WYL327700:WYL327701 S393236:S393237 LZ393236:LZ393237 VV393236:VV393237 AFR393236:AFR393237 APN393236:APN393237 AZJ393236:AZJ393237 BJF393236:BJF393237 BTB393236:BTB393237 CCX393236:CCX393237 CMT393236:CMT393237 CWP393236:CWP393237 DGL393236:DGL393237 DQH393236:DQH393237 EAD393236:EAD393237 EJZ393236:EJZ393237 ETV393236:ETV393237 FDR393236:FDR393237 FNN393236:FNN393237 FXJ393236:FXJ393237 GHF393236:GHF393237 GRB393236:GRB393237 HAX393236:HAX393237 HKT393236:HKT393237 HUP393236:HUP393237 IEL393236:IEL393237 IOH393236:IOH393237 IYD393236:IYD393237 JHZ393236:JHZ393237 JRV393236:JRV393237 KBR393236:KBR393237 KLN393236:KLN393237 KVJ393236:KVJ393237 LFF393236:LFF393237 LPB393236:LPB393237 LYX393236:LYX393237 MIT393236:MIT393237 MSP393236:MSP393237 NCL393236:NCL393237 NMH393236:NMH393237 NWD393236:NWD393237 OFZ393236:OFZ393237 OPV393236:OPV393237 OZR393236:OZR393237 PJN393236:PJN393237 PTJ393236:PTJ393237 QDF393236:QDF393237 QNB393236:QNB393237 QWX393236:QWX393237 RGT393236:RGT393237 RQP393236:RQP393237 SAL393236:SAL393237 SKH393236:SKH393237 SUD393236:SUD393237 TDZ393236:TDZ393237 TNV393236:TNV393237 TXR393236:TXR393237 UHN393236:UHN393237 URJ393236:URJ393237 VBF393236:VBF393237 VLB393236:VLB393237 VUX393236:VUX393237 WET393236:WET393237 WOP393236:WOP393237 WYL393236:WYL393237 S458772:S458773 LZ458772:LZ458773 VV458772:VV458773 AFR458772:AFR458773 APN458772:APN458773 AZJ458772:AZJ458773 BJF458772:BJF458773 BTB458772:BTB458773 CCX458772:CCX458773 CMT458772:CMT458773 CWP458772:CWP458773 DGL458772:DGL458773 DQH458772:DQH458773 EAD458772:EAD458773 EJZ458772:EJZ458773 ETV458772:ETV458773 FDR458772:FDR458773 FNN458772:FNN458773 FXJ458772:FXJ458773 GHF458772:GHF458773 GRB458772:GRB458773 HAX458772:HAX458773 HKT458772:HKT458773 HUP458772:HUP458773 IEL458772:IEL458773 IOH458772:IOH458773 IYD458772:IYD458773 JHZ458772:JHZ458773 JRV458772:JRV458773 KBR458772:KBR458773 KLN458772:KLN458773 KVJ458772:KVJ458773 LFF458772:LFF458773 LPB458772:LPB458773 LYX458772:LYX458773 MIT458772:MIT458773 MSP458772:MSP458773 NCL458772:NCL458773 NMH458772:NMH458773 NWD458772:NWD458773 OFZ458772:OFZ458773 OPV458772:OPV458773 OZR458772:OZR458773 PJN458772:PJN458773 PTJ458772:PTJ458773 QDF458772:QDF458773 QNB458772:QNB458773 QWX458772:QWX458773 RGT458772:RGT458773 RQP458772:RQP458773 SAL458772:SAL458773 SKH458772:SKH458773 SUD458772:SUD458773 TDZ458772:TDZ458773 TNV458772:TNV458773 TXR458772:TXR458773 UHN458772:UHN458773 URJ458772:URJ458773 VBF458772:VBF458773 VLB458772:VLB458773 VUX458772:VUX458773 WET458772:WET458773 WOP458772:WOP458773 WYL458772:WYL458773 S524308:S524309 LZ524308:LZ524309 VV524308:VV524309 AFR524308:AFR524309 APN524308:APN524309 AZJ524308:AZJ524309 BJF524308:BJF524309 BTB524308:BTB524309 CCX524308:CCX524309 CMT524308:CMT524309 CWP524308:CWP524309 DGL524308:DGL524309 DQH524308:DQH524309 EAD524308:EAD524309 EJZ524308:EJZ524309 ETV524308:ETV524309 FDR524308:FDR524309 FNN524308:FNN524309 FXJ524308:FXJ524309 GHF524308:GHF524309 GRB524308:GRB524309 HAX524308:HAX524309 HKT524308:HKT524309 HUP524308:HUP524309 IEL524308:IEL524309 IOH524308:IOH524309 IYD524308:IYD524309 JHZ524308:JHZ524309 JRV524308:JRV524309 KBR524308:KBR524309 KLN524308:KLN524309 KVJ524308:KVJ524309 LFF524308:LFF524309 LPB524308:LPB524309 LYX524308:LYX524309 MIT524308:MIT524309 MSP524308:MSP524309 NCL524308:NCL524309 NMH524308:NMH524309 NWD524308:NWD524309 OFZ524308:OFZ524309 OPV524308:OPV524309 OZR524308:OZR524309 PJN524308:PJN524309 PTJ524308:PTJ524309 QDF524308:QDF524309 QNB524308:QNB524309 QWX524308:QWX524309 RGT524308:RGT524309 RQP524308:RQP524309 SAL524308:SAL524309 SKH524308:SKH524309 SUD524308:SUD524309 TDZ524308:TDZ524309 TNV524308:TNV524309 TXR524308:TXR524309 UHN524308:UHN524309 URJ524308:URJ524309 VBF524308:VBF524309 VLB524308:VLB524309 VUX524308:VUX524309 WET524308:WET524309 WOP524308:WOP524309 WYL524308:WYL524309 S589844:S589845 LZ589844:LZ589845 VV589844:VV589845 AFR589844:AFR589845 APN589844:APN589845 AZJ589844:AZJ589845 BJF589844:BJF589845 BTB589844:BTB589845 CCX589844:CCX589845 CMT589844:CMT589845 CWP589844:CWP589845 DGL589844:DGL589845 DQH589844:DQH589845 EAD589844:EAD589845 EJZ589844:EJZ589845 ETV589844:ETV589845 FDR589844:FDR589845 FNN589844:FNN589845 FXJ589844:FXJ589845 GHF589844:GHF589845 GRB589844:GRB589845 HAX589844:HAX589845 HKT589844:HKT589845 HUP589844:HUP589845 IEL589844:IEL589845 IOH589844:IOH589845 IYD589844:IYD589845 JHZ589844:JHZ589845 JRV589844:JRV589845 KBR589844:KBR589845 KLN589844:KLN589845 KVJ589844:KVJ589845 LFF589844:LFF589845 LPB589844:LPB589845 LYX589844:LYX589845 MIT589844:MIT589845 MSP589844:MSP589845 NCL589844:NCL589845 NMH589844:NMH589845 NWD589844:NWD589845 OFZ589844:OFZ589845 OPV589844:OPV589845 OZR589844:OZR589845 PJN589844:PJN589845 PTJ589844:PTJ589845 QDF589844:QDF589845 QNB589844:QNB589845 QWX589844:QWX589845 RGT589844:RGT589845 RQP589844:RQP589845 SAL589844:SAL589845 SKH589844:SKH589845 SUD589844:SUD589845 TDZ589844:TDZ589845 TNV589844:TNV589845 TXR589844:TXR589845 UHN589844:UHN589845 URJ589844:URJ589845 VBF589844:VBF589845 VLB589844:VLB589845 VUX589844:VUX589845 WET589844:WET589845 WOP589844:WOP589845 WYL589844:WYL589845 S655380:S655381 LZ655380:LZ655381 VV655380:VV655381 AFR655380:AFR655381 APN655380:APN655381 AZJ655380:AZJ655381 BJF655380:BJF655381 BTB655380:BTB655381 CCX655380:CCX655381 CMT655380:CMT655381 CWP655380:CWP655381 DGL655380:DGL655381 DQH655380:DQH655381 EAD655380:EAD655381 EJZ655380:EJZ655381 ETV655380:ETV655381 FDR655380:FDR655381 FNN655380:FNN655381 FXJ655380:FXJ655381 GHF655380:GHF655381 GRB655380:GRB655381 HAX655380:HAX655381 HKT655380:HKT655381 HUP655380:HUP655381 IEL655380:IEL655381 IOH655380:IOH655381 IYD655380:IYD655381 JHZ655380:JHZ655381 JRV655380:JRV655381 KBR655380:KBR655381 KLN655380:KLN655381 KVJ655380:KVJ655381 LFF655380:LFF655381 LPB655380:LPB655381 LYX655380:LYX655381 MIT655380:MIT655381 MSP655380:MSP655381 NCL655380:NCL655381 NMH655380:NMH655381 NWD655380:NWD655381 OFZ655380:OFZ655381 OPV655380:OPV655381 OZR655380:OZR655381 PJN655380:PJN655381 PTJ655380:PTJ655381 QDF655380:QDF655381 QNB655380:QNB655381 QWX655380:QWX655381 RGT655380:RGT655381 RQP655380:RQP655381 SAL655380:SAL655381 SKH655380:SKH655381 SUD655380:SUD655381 TDZ655380:TDZ655381 TNV655380:TNV655381 TXR655380:TXR655381 UHN655380:UHN655381 URJ655380:URJ655381 VBF655380:VBF655381 VLB655380:VLB655381 VUX655380:VUX655381 WET655380:WET655381 WOP655380:WOP655381 WYL655380:WYL655381 S720916:S720917 LZ720916:LZ720917 VV720916:VV720917 AFR720916:AFR720917 APN720916:APN720917 AZJ720916:AZJ720917 BJF720916:BJF720917 BTB720916:BTB720917 CCX720916:CCX720917 CMT720916:CMT720917 CWP720916:CWP720917 DGL720916:DGL720917 DQH720916:DQH720917 EAD720916:EAD720917 EJZ720916:EJZ720917 ETV720916:ETV720917 FDR720916:FDR720917 FNN720916:FNN720917 FXJ720916:FXJ720917 GHF720916:GHF720917 GRB720916:GRB720917 HAX720916:HAX720917 HKT720916:HKT720917 HUP720916:HUP720917 IEL720916:IEL720917 IOH720916:IOH720917 IYD720916:IYD720917 JHZ720916:JHZ720917 JRV720916:JRV720917 KBR720916:KBR720917 KLN720916:KLN720917 KVJ720916:KVJ720917 LFF720916:LFF720917 LPB720916:LPB720917 LYX720916:LYX720917 MIT720916:MIT720917 MSP720916:MSP720917 NCL720916:NCL720917 NMH720916:NMH720917 NWD720916:NWD720917 OFZ720916:OFZ720917 OPV720916:OPV720917 OZR720916:OZR720917 PJN720916:PJN720917 PTJ720916:PTJ720917 QDF720916:QDF720917 QNB720916:QNB720917 QWX720916:QWX720917 RGT720916:RGT720917 RQP720916:RQP720917 SAL720916:SAL720917 SKH720916:SKH720917 SUD720916:SUD720917 TDZ720916:TDZ720917 TNV720916:TNV720917 TXR720916:TXR720917 UHN720916:UHN720917 URJ720916:URJ720917 VBF720916:VBF720917 VLB720916:VLB720917 VUX720916:VUX720917 WET720916:WET720917 WOP720916:WOP720917 WYL720916:WYL720917 S786452:S786453 LZ786452:LZ786453 VV786452:VV786453 AFR786452:AFR786453 APN786452:APN786453 AZJ786452:AZJ786453 BJF786452:BJF786453 BTB786452:BTB786453 CCX786452:CCX786453 CMT786452:CMT786453 CWP786452:CWP786453 DGL786452:DGL786453 DQH786452:DQH786453 EAD786452:EAD786453 EJZ786452:EJZ786453 ETV786452:ETV786453 FDR786452:FDR786453 FNN786452:FNN786453 FXJ786452:FXJ786453 GHF786452:GHF786453 GRB786452:GRB786453 HAX786452:HAX786453 HKT786452:HKT786453 HUP786452:HUP786453 IEL786452:IEL786453 IOH786452:IOH786453 IYD786452:IYD786453 JHZ786452:JHZ786453 JRV786452:JRV786453 KBR786452:KBR786453 KLN786452:KLN786453 KVJ786452:KVJ786453 LFF786452:LFF786453 LPB786452:LPB786453 LYX786452:LYX786453 MIT786452:MIT786453 MSP786452:MSP786453 NCL786452:NCL786453 NMH786452:NMH786453 NWD786452:NWD786453 OFZ786452:OFZ786453 OPV786452:OPV786453 OZR786452:OZR786453 PJN786452:PJN786453 PTJ786452:PTJ786453 QDF786452:QDF786453 QNB786452:QNB786453 QWX786452:QWX786453 RGT786452:RGT786453 RQP786452:RQP786453 SAL786452:SAL786453 SKH786452:SKH786453 SUD786452:SUD786453 TDZ786452:TDZ786453 TNV786452:TNV786453 TXR786452:TXR786453 UHN786452:UHN786453 URJ786452:URJ786453 VBF786452:VBF786453 VLB786452:VLB786453 VUX786452:VUX786453 WET786452:WET786453 WOP786452:WOP786453 WYL786452:WYL786453 S851988:S851989 LZ851988:LZ851989 VV851988:VV851989 AFR851988:AFR851989 APN851988:APN851989 AZJ851988:AZJ851989 BJF851988:BJF851989 BTB851988:BTB851989 CCX851988:CCX851989 CMT851988:CMT851989 CWP851988:CWP851989 DGL851988:DGL851989 DQH851988:DQH851989 EAD851988:EAD851989 EJZ851988:EJZ851989 ETV851988:ETV851989 FDR851988:FDR851989 FNN851988:FNN851989 FXJ851988:FXJ851989 GHF851988:GHF851989 GRB851988:GRB851989 HAX851988:HAX851989 HKT851988:HKT851989 HUP851988:HUP851989 IEL851988:IEL851989 IOH851988:IOH851989 IYD851988:IYD851989 JHZ851988:JHZ851989 JRV851988:JRV851989 KBR851988:KBR851989 KLN851988:KLN851989 KVJ851988:KVJ851989 LFF851988:LFF851989 LPB851988:LPB851989 LYX851988:LYX851989 MIT851988:MIT851989 MSP851988:MSP851989 NCL851988:NCL851989 NMH851988:NMH851989 NWD851988:NWD851989 OFZ851988:OFZ851989 OPV851988:OPV851989 OZR851988:OZR851989 PJN851988:PJN851989 PTJ851988:PTJ851989 QDF851988:QDF851989 QNB851988:QNB851989 QWX851988:QWX851989 RGT851988:RGT851989 RQP851988:RQP851989 SAL851988:SAL851989 SKH851988:SKH851989 SUD851988:SUD851989 TDZ851988:TDZ851989 TNV851988:TNV851989 TXR851988:TXR851989 UHN851988:UHN851989 URJ851988:URJ851989 VBF851988:VBF851989 VLB851988:VLB851989 VUX851988:VUX851989 WET851988:WET851989 WOP851988:WOP851989 WYL851988:WYL851989 S917524:S917525 LZ917524:LZ917525 VV917524:VV917525 AFR917524:AFR917525 APN917524:APN917525 AZJ917524:AZJ917525 BJF917524:BJF917525 BTB917524:BTB917525 CCX917524:CCX917525 CMT917524:CMT917525 CWP917524:CWP917525 DGL917524:DGL917525 DQH917524:DQH917525 EAD917524:EAD917525 EJZ917524:EJZ917525 ETV917524:ETV917525 FDR917524:FDR917525 FNN917524:FNN917525 FXJ917524:FXJ917525 GHF917524:GHF917525 GRB917524:GRB917525 HAX917524:HAX917525 HKT917524:HKT917525 HUP917524:HUP917525 IEL917524:IEL917525 IOH917524:IOH917525 IYD917524:IYD917525 JHZ917524:JHZ917525 JRV917524:JRV917525 KBR917524:KBR917525 KLN917524:KLN917525 KVJ917524:KVJ917525 LFF917524:LFF917525 LPB917524:LPB917525 LYX917524:LYX917525 MIT917524:MIT917525 MSP917524:MSP917525 NCL917524:NCL917525 NMH917524:NMH917525 NWD917524:NWD917525 OFZ917524:OFZ917525 OPV917524:OPV917525 OZR917524:OZR917525 PJN917524:PJN917525 PTJ917524:PTJ917525 QDF917524:QDF917525 QNB917524:QNB917525 QWX917524:QWX917525 RGT917524:RGT917525 RQP917524:RQP917525 SAL917524:SAL917525 SKH917524:SKH917525 SUD917524:SUD917525 TDZ917524:TDZ917525 TNV917524:TNV917525 TXR917524:TXR917525 UHN917524:UHN917525 URJ917524:URJ917525 VBF917524:VBF917525 VLB917524:VLB917525 VUX917524:VUX917525 WET917524:WET917525 WOP917524:WOP917525 WYL917524:WYL917525 S983060:S983061 LZ983060:LZ983061 VV983060:VV983061 AFR983060:AFR983061 APN983060:APN983061 AZJ983060:AZJ983061 BJF983060:BJF983061 BTB983060:BTB983061 CCX983060:CCX983061 CMT983060:CMT983061 CWP983060:CWP983061 DGL983060:DGL983061 DQH983060:DQH983061 EAD983060:EAD983061 EJZ983060:EJZ983061 ETV983060:ETV983061 FDR983060:FDR983061 FNN983060:FNN983061 FXJ983060:FXJ983061 GHF983060:GHF983061 GRB983060:GRB983061 HAX983060:HAX983061 HKT983060:HKT983061 HUP983060:HUP983061 IEL983060:IEL983061 IOH983060:IOH983061 IYD983060:IYD983061 JHZ983060:JHZ983061 JRV983060:JRV983061 KBR983060:KBR983061 KLN983060:KLN983061 KVJ983060:KVJ983061 LFF983060:LFF983061 LPB983060:LPB983061 LYX983060:LYX983061 MIT983060:MIT983061 MSP983060:MSP983061 NCL983060:NCL983061 NMH983060:NMH983061 NWD983060:NWD983061 OFZ983060:OFZ983061 OPV983060:OPV983061 OZR983060:OZR983061 PJN983060:PJN983061 PTJ983060:PTJ983061 QDF983060:QDF983061 QNB983060:QNB983061 QWX983060:QWX983061 RGT983060:RGT983061 RQP983060:RQP983061 SAL983060:SAL983061 SKH983060:SKH983061 SUD983060:SUD983061 TDZ983060:TDZ983061 TNV983060:TNV983061 TXR983060:TXR983061 UHN983060:UHN983061 URJ983060:URJ983061 VBF983060:VBF983061 VLB983060:VLB983061 VUX983060:VUX983061 WET983060:WET983061 WOP983060:WOP983061 WYL983060:WYL983061 U393236:U393237 U458772:U458773 MB65556:MB65557 VX65556:VX65557 AFT65556:AFT65557 APP65556:APP65557 AZL65556:AZL65557 BJH65556:BJH65557 BTD65556:BTD65557 CCZ65556:CCZ65557 CMV65556:CMV65557 CWR65556:CWR65557 DGN65556:DGN65557 DQJ65556:DQJ65557 EAF65556:EAF65557 EKB65556:EKB65557 ETX65556:ETX65557 FDT65556:FDT65557 FNP65556:FNP65557 FXL65556:FXL65557 GHH65556:GHH65557 GRD65556:GRD65557 HAZ65556:HAZ65557 HKV65556:HKV65557 HUR65556:HUR65557 IEN65556:IEN65557 IOJ65556:IOJ65557 IYF65556:IYF65557 JIB65556:JIB65557 JRX65556:JRX65557 KBT65556:KBT65557 KLP65556:KLP65557 KVL65556:KVL65557 LFH65556:LFH65557 LPD65556:LPD65557 LYZ65556:LYZ65557 MIV65556:MIV65557 MSR65556:MSR65557 NCN65556:NCN65557 NMJ65556:NMJ65557 NWF65556:NWF65557 OGB65556:OGB65557 OPX65556:OPX65557 OZT65556:OZT65557 PJP65556:PJP65557 PTL65556:PTL65557 QDH65556:QDH65557 QND65556:QND65557 QWZ65556:QWZ65557 RGV65556:RGV65557 RQR65556:RQR65557 SAN65556:SAN65557 SKJ65556:SKJ65557 SUF65556:SUF65557 TEB65556:TEB65557 TNX65556:TNX65557 TXT65556:TXT65557 UHP65556:UHP65557 URL65556:URL65557 VBH65556:VBH65557 VLD65556:VLD65557 VUZ65556:VUZ65557 WEV65556:WEV65557 WOR65556:WOR65557 WYN65556:WYN65557 U524308:U524309 MB131092:MB131093 VX131092:VX131093 AFT131092:AFT131093 APP131092:APP131093 AZL131092:AZL131093 BJH131092:BJH131093 BTD131092:BTD131093 CCZ131092:CCZ131093 CMV131092:CMV131093 CWR131092:CWR131093 DGN131092:DGN131093 DQJ131092:DQJ131093 EAF131092:EAF131093 EKB131092:EKB131093 ETX131092:ETX131093 FDT131092:FDT131093 FNP131092:FNP131093 FXL131092:FXL131093 GHH131092:GHH131093 GRD131092:GRD131093 HAZ131092:HAZ131093 HKV131092:HKV131093 HUR131092:HUR131093 IEN131092:IEN131093 IOJ131092:IOJ131093 IYF131092:IYF131093 JIB131092:JIB131093 JRX131092:JRX131093 KBT131092:KBT131093 KLP131092:KLP131093 KVL131092:KVL131093 LFH131092:LFH131093 LPD131092:LPD131093 LYZ131092:LYZ131093 MIV131092:MIV131093 MSR131092:MSR131093 NCN131092:NCN131093 NMJ131092:NMJ131093 NWF131092:NWF131093 OGB131092:OGB131093 OPX131092:OPX131093 OZT131092:OZT131093 PJP131092:PJP131093 PTL131092:PTL131093 QDH131092:QDH131093 QND131092:QND131093 QWZ131092:QWZ131093 RGV131092:RGV131093 RQR131092:RQR131093 SAN131092:SAN131093 SKJ131092:SKJ131093 SUF131092:SUF131093 TEB131092:TEB131093 TNX131092:TNX131093 TXT131092:TXT131093 UHP131092:UHP131093 URL131092:URL131093 VBH131092:VBH131093 VLD131092:VLD131093 VUZ131092:VUZ131093 WEV131092:WEV131093 WOR131092:WOR131093 WYN131092:WYN131093 U589844:U589845 MB196628:MB196629 VX196628:VX196629 AFT196628:AFT196629 APP196628:APP196629 AZL196628:AZL196629 BJH196628:BJH196629 BTD196628:BTD196629 CCZ196628:CCZ196629 CMV196628:CMV196629 CWR196628:CWR196629 DGN196628:DGN196629 DQJ196628:DQJ196629 EAF196628:EAF196629 EKB196628:EKB196629 ETX196628:ETX196629 FDT196628:FDT196629 FNP196628:FNP196629 FXL196628:FXL196629 GHH196628:GHH196629 GRD196628:GRD196629 HAZ196628:HAZ196629 HKV196628:HKV196629 HUR196628:HUR196629 IEN196628:IEN196629 IOJ196628:IOJ196629 IYF196628:IYF196629 JIB196628:JIB196629 JRX196628:JRX196629 KBT196628:KBT196629 KLP196628:KLP196629 KVL196628:KVL196629 LFH196628:LFH196629 LPD196628:LPD196629 LYZ196628:LYZ196629 MIV196628:MIV196629 MSR196628:MSR196629 NCN196628:NCN196629 NMJ196628:NMJ196629 NWF196628:NWF196629 OGB196628:OGB196629 OPX196628:OPX196629 OZT196628:OZT196629 PJP196628:PJP196629 PTL196628:PTL196629 QDH196628:QDH196629 QND196628:QND196629 QWZ196628:QWZ196629 RGV196628:RGV196629 RQR196628:RQR196629 SAN196628:SAN196629 SKJ196628:SKJ196629 SUF196628:SUF196629 TEB196628:TEB196629 TNX196628:TNX196629 TXT196628:TXT196629 UHP196628:UHP196629 URL196628:URL196629 VBH196628:VBH196629 VLD196628:VLD196629 VUZ196628:VUZ196629 WEV196628:WEV196629 WOR196628:WOR196629 WYN196628:WYN196629 U655380:U655381 MB262164:MB262165 VX262164:VX262165 AFT262164:AFT262165 APP262164:APP262165 AZL262164:AZL262165 BJH262164:BJH262165 BTD262164:BTD262165 CCZ262164:CCZ262165 CMV262164:CMV262165 CWR262164:CWR262165 DGN262164:DGN262165 DQJ262164:DQJ262165 EAF262164:EAF262165 EKB262164:EKB262165 ETX262164:ETX262165 FDT262164:FDT262165 FNP262164:FNP262165 FXL262164:FXL262165 GHH262164:GHH262165 GRD262164:GRD262165 HAZ262164:HAZ262165 HKV262164:HKV262165 HUR262164:HUR262165 IEN262164:IEN262165 IOJ262164:IOJ262165 IYF262164:IYF262165 JIB262164:JIB262165 JRX262164:JRX262165 KBT262164:KBT262165 KLP262164:KLP262165 KVL262164:KVL262165 LFH262164:LFH262165 LPD262164:LPD262165 LYZ262164:LYZ262165 MIV262164:MIV262165 MSR262164:MSR262165 NCN262164:NCN262165 NMJ262164:NMJ262165 NWF262164:NWF262165 OGB262164:OGB262165 OPX262164:OPX262165 OZT262164:OZT262165 PJP262164:PJP262165 PTL262164:PTL262165 QDH262164:QDH262165 QND262164:QND262165 QWZ262164:QWZ262165 RGV262164:RGV262165 RQR262164:RQR262165 SAN262164:SAN262165 SKJ262164:SKJ262165 SUF262164:SUF262165 TEB262164:TEB262165 TNX262164:TNX262165 TXT262164:TXT262165 UHP262164:UHP262165 URL262164:URL262165 VBH262164:VBH262165 VLD262164:VLD262165 VUZ262164:VUZ262165 WEV262164:WEV262165 WOR262164:WOR262165 WYN262164:WYN262165 U720916:U720917 MB327700:MB327701 VX327700:VX327701 AFT327700:AFT327701 APP327700:APP327701 AZL327700:AZL327701 BJH327700:BJH327701 BTD327700:BTD327701 CCZ327700:CCZ327701 CMV327700:CMV327701 CWR327700:CWR327701 DGN327700:DGN327701 DQJ327700:DQJ327701 EAF327700:EAF327701 EKB327700:EKB327701 ETX327700:ETX327701 FDT327700:FDT327701 FNP327700:FNP327701 FXL327700:FXL327701 GHH327700:GHH327701 GRD327700:GRD327701 HAZ327700:HAZ327701 HKV327700:HKV327701 HUR327700:HUR327701 IEN327700:IEN327701 IOJ327700:IOJ327701 IYF327700:IYF327701 JIB327700:JIB327701 JRX327700:JRX327701 KBT327700:KBT327701 KLP327700:KLP327701 KVL327700:KVL327701 LFH327700:LFH327701 LPD327700:LPD327701 LYZ327700:LYZ327701 MIV327700:MIV327701 MSR327700:MSR327701 NCN327700:NCN327701 NMJ327700:NMJ327701 NWF327700:NWF327701 OGB327700:OGB327701 OPX327700:OPX327701 OZT327700:OZT327701 PJP327700:PJP327701 PTL327700:PTL327701 QDH327700:QDH327701 QND327700:QND327701 QWZ327700:QWZ327701 RGV327700:RGV327701 RQR327700:RQR327701 SAN327700:SAN327701 SKJ327700:SKJ327701 SUF327700:SUF327701 TEB327700:TEB327701 TNX327700:TNX327701 TXT327700:TXT327701 UHP327700:UHP327701 URL327700:URL327701 VBH327700:VBH327701 VLD327700:VLD327701 VUZ327700:VUZ327701 WEV327700:WEV327701 WOR327700:WOR327701 WYN327700:WYN327701 U786452:U786453 MB393236:MB393237 VX393236:VX393237 AFT393236:AFT393237 APP393236:APP393237 AZL393236:AZL393237 BJH393236:BJH393237 BTD393236:BTD393237 CCZ393236:CCZ393237 CMV393236:CMV393237 CWR393236:CWR393237 DGN393236:DGN393237 DQJ393236:DQJ393237 EAF393236:EAF393237 EKB393236:EKB393237 ETX393236:ETX393237 FDT393236:FDT393237 FNP393236:FNP393237 FXL393236:FXL393237 GHH393236:GHH393237 GRD393236:GRD393237 HAZ393236:HAZ393237 HKV393236:HKV393237 HUR393236:HUR393237 IEN393236:IEN393237 IOJ393236:IOJ393237 IYF393236:IYF393237 JIB393236:JIB393237 JRX393236:JRX393237 KBT393236:KBT393237 KLP393236:KLP393237 KVL393236:KVL393237 LFH393236:LFH393237 LPD393236:LPD393237 LYZ393236:LYZ393237 MIV393236:MIV393237 MSR393236:MSR393237 NCN393236:NCN393237 NMJ393236:NMJ393237 NWF393236:NWF393237 OGB393236:OGB393237 OPX393236:OPX393237 OZT393236:OZT393237 PJP393236:PJP393237 PTL393236:PTL393237 QDH393236:QDH393237 QND393236:QND393237 QWZ393236:QWZ393237 RGV393236:RGV393237 RQR393236:RQR393237 SAN393236:SAN393237 SKJ393236:SKJ393237 SUF393236:SUF393237 TEB393236:TEB393237 TNX393236:TNX393237 TXT393236:TXT393237 UHP393236:UHP393237 URL393236:URL393237 VBH393236:VBH393237 VLD393236:VLD393237 VUZ393236:VUZ393237 WEV393236:WEV393237 WOR393236:WOR393237 WYN393236:WYN393237 U851988:U851989 MB458772:MB458773 VX458772:VX458773 AFT458772:AFT458773 APP458772:APP458773 AZL458772:AZL458773 BJH458772:BJH458773 BTD458772:BTD458773 CCZ458772:CCZ458773 CMV458772:CMV458773 CWR458772:CWR458773 DGN458772:DGN458773 DQJ458772:DQJ458773 EAF458772:EAF458773 EKB458772:EKB458773 ETX458772:ETX458773 FDT458772:FDT458773 FNP458772:FNP458773 FXL458772:FXL458773 GHH458772:GHH458773 GRD458772:GRD458773 HAZ458772:HAZ458773 HKV458772:HKV458773 HUR458772:HUR458773 IEN458772:IEN458773 IOJ458772:IOJ458773 IYF458772:IYF458773 JIB458772:JIB458773 JRX458772:JRX458773 KBT458772:KBT458773 KLP458772:KLP458773 KVL458772:KVL458773 LFH458772:LFH458773 LPD458772:LPD458773 LYZ458772:LYZ458773 MIV458772:MIV458773 MSR458772:MSR458773 NCN458772:NCN458773 NMJ458772:NMJ458773 NWF458772:NWF458773 OGB458772:OGB458773 OPX458772:OPX458773 OZT458772:OZT458773 PJP458772:PJP458773 PTL458772:PTL458773 QDH458772:QDH458773 QND458772:QND458773 QWZ458772:QWZ458773 RGV458772:RGV458773 RQR458772:RQR458773 SAN458772:SAN458773 SKJ458772:SKJ458773 SUF458772:SUF458773 TEB458772:TEB458773 TNX458772:TNX458773 TXT458772:TXT458773 UHP458772:UHP458773 URL458772:URL458773 VBH458772:VBH458773 VLD458772:VLD458773 VUZ458772:VUZ458773 WEV458772:WEV458773 WOR458772:WOR458773 WYN458772:WYN458773 U917524:U917525 MB524308:MB524309 VX524308:VX524309 AFT524308:AFT524309 APP524308:APP524309 AZL524308:AZL524309 BJH524308:BJH524309 BTD524308:BTD524309 CCZ524308:CCZ524309 CMV524308:CMV524309 CWR524308:CWR524309 DGN524308:DGN524309 DQJ524308:DQJ524309 EAF524308:EAF524309 EKB524308:EKB524309 ETX524308:ETX524309 FDT524308:FDT524309 FNP524308:FNP524309 FXL524308:FXL524309 GHH524308:GHH524309 GRD524308:GRD524309 HAZ524308:HAZ524309 HKV524308:HKV524309 HUR524308:HUR524309 IEN524308:IEN524309 IOJ524308:IOJ524309 IYF524308:IYF524309 JIB524308:JIB524309 JRX524308:JRX524309 KBT524308:KBT524309 KLP524308:KLP524309 KVL524308:KVL524309 LFH524308:LFH524309 LPD524308:LPD524309 LYZ524308:LYZ524309 MIV524308:MIV524309 MSR524308:MSR524309 NCN524308:NCN524309 NMJ524308:NMJ524309 NWF524308:NWF524309 OGB524308:OGB524309 OPX524308:OPX524309 OZT524308:OZT524309 PJP524308:PJP524309 PTL524308:PTL524309 QDH524308:QDH524309 QND524308:QND524309 QWZ524308:QWZ524309 RGV524308:RGV524309 RQR524308:RQR524309 SAN524308:SAN524309 SKJ524308:SKJ524309 SUF524308:SUF524309 TEB524308:TEB524309 TNX524308:TNX524309 TXT524308:TXT524309 UHP524308:UHP524309 URL524308:URL524309 VBH524308:VBH524309 VLD524308:VLD524309 VUZ524308:VUZ524309 WEV524308:WEV524309 WOR524308:WOR524309 WYN524308:WYN524309 U983060:U983061 MB589844:MB589845 VX589844:VX589845 AFT589844:AFT589845 APP589844:APP589845 AZL589844:AZL589845 BJH589844:BJH589845 BTD589844:BTD589845 CCZ589844:CCZ589845 CMV589844:CMV589845 CWR589844:CWR589845 DGN589844:DGN589845 DQJ589844:DQJ589845 EAF589844:EAF589845 EKB589844:EKB589845 ETX589844:ETX589845 FDT589844:FDT589845 FNP589844:FNP589845 FXL589844:FXL589845 GHH589844:GHH589845 GRD589844:GRD589845 HAZ589844:HAZ589845 HKV589844:HKV589845 HUR589844:HUR589845 IEN589844:IEN589845 IOJ589844:IOJ589845 IYF589844:IYF589845 JIB589844:JIB589845 JRX589844:JRX589845 KBT589844:KBT589845 KLP589844:KLP589845 KVL589844:KVL589845 LFH589844:LFH589845 LPD589844:LPD589845 LYZ589844:LYZ589845 MIV589844:MIV589845 MSR589844:MSR589845 NCN589844:NCN589845 NMJ589844:NMJ589845 NWF589844:NWF589845 OGB589844:OGB589845 OPX589844:OPX589845 OZT589844:OZT589845 PJP589844:PJP589845 PTL589844:PTL589845 QDH589844:QDH589845 QND589844:QND589845 QWZ589844:QWZ589845 RGV589844:RGV589845 RQR589844:RQR589845 SAN589844:SAN589845 SKJ589844:SKJ589845 SUF589844:SUF589845 TEB589844:TEB589845 TNX589844:TNX589845 TXT589844:TXT589845 UHP589844:UHP589845 URL589844:URL589845 VBH589844:VBH589845 VLD589844:VLD589845 VUZ589844:VUZ589845 WEV589844:WEV589845 WOR589844:WOR589845 WYN589844:WYN589845 U65556:U65557 MB655380:MB655381 VX655380:VX655381 AFT655380:AFT655381 APP655380:APP655381 AZL655380:AZL655381 BJH655380:BJH655381 BTD655380:BTD655381 CCZ655380:CCZ655381 CMV655380:CMV655381 CWR655380:CWR655381 DGN655380:DGN655381 DQJ655380:DQJ655381 EAF655380:EAF655381 EKB655380:EKB655381 ETX655380:ETX655381 FDT655380:FDT655381 FNP655380:FNP655381 FXL655380:FXL655381 GHH655380:GHH655381 GRD655380:GRD655381 HAZ655380:HAZ655381 HKV655380:HKV655381 HUR655380:HUR655381 IEN655380:IEN655381 IOJ655380:IOJ655381 IYF655380:IYF655381 JIB655380:JIB655381 JRX655380:JRX655381 KBT655380:KBT655381 KLP655380:KLP655381 KVL655380:KVL655381 LFH655380:LFH655381 LPD655380:LPD655381 LYZ655380:LYZ655381 MIV655380:MIV655381 MSR655380:MSR655381 NCN655380:NCN655381 NMJ655380:NMJ655381 NWF655380:NWF655381 OGB655380:OGB655381 OPX655380:OPX655381 OZT655380:OZT655381 PJP655380:PJP655381 PTL655380:PTL655381 QDH655380:QDH655381 QND655380:QND655381 QWZ655380:QWZ655381 RGV655380:RGV655381 RQR655380:RQR655381 SAN655380:SAN655381 SKJ655380:SKJ655381 SUF655380:SUF655381 TEB655380:TEB655381 TNX655380:TNX655381 TXT655380:TXT655381 UHP655380:UHP655381 URL655380:URL655381 VBH655380:VBH655381 VLD655380:VLD655381 VUZ655380:VUZ655381 WEV655380:WEV655381 WOR655380:WOR655381 WYN655380:WYN655381 U131092:U131093 MB720916:MB720917 VX720916:VX720917 AFT720916:AFT720917 APP720916:APP720917 AZL720916:AZL720917 BJH720916:BJH720917 BTD720916:BTD720917 CCZ720916:CCZ720917 CMV720916:CMV720917 CWR720916:CWR720917 DGN720916:DGN720917 DQJ720916:DQJ720917 EAF720916:EAF720917 EKB720916:EKB720917 ETX720916:ETX720917 FDT720916:FDT720917 FNP720916:FNP720917 FXL720916:FXL720917 GHH720916:GHH720917 GRD720916:GRD720917 HAZ720916:HAZ720917 HKV720916:HKV720917 HUR720916:HUR720917 IEN720916:IEN720917 IOJ720916:IOJ720917 IYF720916:IYF720917 JIB720916:JIB720917 JRX720916:JRX720917 KBT720916:KBT720917 KLP720916:KLP720917 KVL720916:KVL720917 LFH720916:LFH720917 LPD720916:LPD720917 LYZ720916:LYZ720917 MIV720916:MIV720917 MSR720916:MSR720917 NCN720916:NCN720917 NMJ720916:NMJ720917 NWF720916:NWF720917 OGB720916:OGB720917 OPX720916:OPX720917 OZT720916:OZT720917 PJP720916:PJP720917 PTL720916:PTL720917 QDH720916:QDH720917 QND720916:QND720917 QWZ720916:QWZ720917 RGV720916:RGV720917 RQR720916:RQR720917 SAN720916:SAN720917 SKJ720916:SKJ720917 SUF720916:SUF720917 TEB720916:TEB720917 TNX720916:TNX720917 TXT720916:TXT720917 UHP720916:UHP720917 URL720916:URL720917 VBH720916:VBH720917 VLD720916:VLD720917 VUZ720916:VUZ720917 WEV720916:WEV720917 WOR720916:WOR720917 WYN720916:WYN720917 U196628:U196629 MB786452:MB786453 VX786452:VX786453 AFT786452:AFT786453 APP786452:APP786453 AZL786452:AZL786453 BJH786452:BJH786453 BTD786452:BTD786453 CCZ786452:CCZ786453 CMV786452:CMV786453 CWR786452:CWR786453 DGN786452:DGN786453 DQJ786452:DQJ786453 EAF786452:EAF786453 EKB786452:EKB786453 ETX786452:ETX786453 FDT786452:FDT786453 FNP786452:FNP786453 FXL786452:FXL786453 GHH786452:GHH786453 GRD786452:GRD786453 HAZ786452:HAZ786453 HKV786452:HKV786453 HUR786452:HUR786453 IEN786452:IEN786453 IOJ786452:IOJ786453 IYF786452:IYF786453 JIB786452:JIB786453 JRX786452:JRX786453 KBT786452:KBT786453 KLP786452:KLP786453 KVL786452:KVL786453 LFH786452:LFH786453 LPD786452:LPD786453 LYZ786452:LYZ786453 MIV786452:MIV786453 MSR786452:MSR786453 NCN786452:NCN786453 NMJ786452:NMJ786453 NWF786452:NWF786453 OGB786452:OGB786453 OPX786452:OPX786453 OZT786452:OZT786453 PJP786452:PJP786453 PTL786452:PTL786453 QDH786452:QDH786453 QND786452:QND786453 QWZ786452:QWZ786453 RGV786452:RGV786453 RQR786452:RQR786453 SAN786452:SAN786453 SKJ786452:SKJ786453 SUF786452:SUF786453 TEB786452:TEB786453 TNX786452:TNX786453 TXT786452:TXT786453 UHP786452:UHP786453 URL786452:URL786453 VBH786452:VBH786453 VLD786452:VLD786453 VUZ786452:VUZ786453 WEV786452:WEV786453 WOR786452:WOR786453 WYN786452:WYN786453 U24:U25 MB851988:MB851989 VX851988:VX851989 AFT851988:AFT851989 APP851988:APP851989 AZL851988:AZL851989 BJH851988:BJH851989 BTD851988:BTD851989 CCZ851988:CCZ851989 CMV851988:CMV851989 CWR851988:CWR851989 DGN851988:DGN851989 DQJ851988:DQJ851989 EAF851988:EAF851989 EKB851988:EKB851989 ETX851988:ETX851989 FDT851988:FDT851989 FNP851988:FNP851989 FXL851988:FXL851989 GHH851988:GHH851989 GRD851988:GRD851989 HAZ851988:HAZ851989 HKV851988:HKV851989 HUR851988:HUR851989 IEN851988:IEN851989 IOJ851988:IOJ851989 IYF851988:IYF851989 JIB851988:JIB851989 JRX851988:JRX851989 KBT851988:KBT851989 KLP851988:KLP851989 KVL851988:KVL851989 LFH851988:LFH851989 LPD851988:LPD851989 LYZ851988:LYZ851989 MIV851988:MIV851989 MSR851988:MSR851989 NCN851988:NCN851989 NMJ851988:NMJ851989 NWF851988:NWF851989 OGB851988:OGB851989 OPX851988:OPX851989 OZT851988:OZT851989 PJP851988:PJP851989 PTL851988:PTL851989 QDH851988:QDH851989 QND851988:QND851989 QWZ851988:QWZ851989 RGV851988:RGV851989 RQR851988:RQR851989 SAN851988:SAN851989 SKJ851988:SKJ851989 SUF851988:SUF851989 TEB851988:TEB851989 TNX851988:TNX851989 TXT851988:TXT851989 UHP851988:UHP851989 URL851988:URL851989 VBH851988:VBH851989 VLD851988:VLD851989 VUZ851988:VUZ851989 WEV851988:WEV851989 WOR851988:WOR851989 WYN851988:WYN851989 MB917524:MB917525 VX917524:VX917525 AFT917524:AFT917525 APP917524:APP917525 AZL917524:AZL917525 BJH917524:BJH917525 BTD917524:BTD917525 CCZ917524:CCZ917525 CMV917524:CMV917525 CWR917524:CWR917525 DGN917524:DGN917525 DQJ917524:DQJ917525 EAF917524:EAF917525 EKB917524:EKB917525 ETX917524:ETX917525 FDT917524:FDT917525 FNP917524:FNP917525 FXL917524:FXL917525 GHH917524:GHH917525 GRD917524:GRD917525 HAZ917524:HAZ917525 HKV917524:HKV917525 HUR917524:HUR917525 IEN917524:IEN917525 IOJ917524:IOJ917525 IYF917524:IYF917525 JIB917524:JIB917525 JRX917524:JRX917525 KBT917524:KBT917525 KLP917524:KLP917525 KVL917524:KVL917525 LFH917524:LFH917525 LPD917524:LPD917525 LYZ917524:LYZ917525 MIV917524:MIV917525 MSR917524:MSR917525 NCN917524:NCN917525 NMJ917524:NMJ917525 NWF917524:NWF917525 OGB917524:OGB917525 OPX917524:OPX917525 OZT917524:OZT917525 PJP917524:PJP917525 PTL917524:PTL917525 QDH917524:QDH917525 QND917524:QND917525 QWZ917524:QWZ917525 RGV917524:RGV917525 RQR917524:RQR917525 SAN917524:SAN917525 SKJ917524:SKJ917525 SUF917524:SUF917525 TEB917524:TEB917525 TNX917524:TNX917525 TXT917524:TXT917525 UHP917524:UHP917525 URL917524:URL917525 VBH917524:VBH917525 VLD917524:VLD917525 VUZ917524:VUZ917525 WEV917524:WEV917525 WOR917524:WOR917525 WYN917524:WYN917525 WYN983060:WYN983061 MB983060:MB983061 VX983060:VX983061 AFT983060:AFT983061 APP983060:APP983061 AZL983060:AZL983061 BJH983060:BJH983061 BTD983060:BTD983061 CCZ983060:CCZ983061 CMV983060:CMV983061 CWR983060:CWR983061 DGN983060:DGN983061 DQJ983060:DQJ983061 EAF983060:EAF983061 EKB983060:EKB983061 ETX983060:ETX983061 FDT983060:FDT983061 FNP983060:FNP983061 FXL983060:FXL983061 GHH983060:GHH983061 GRD983060:GRD983061 HAZ983060:HAZ983061 HKV983060:HKV983061 HUR983060:HUR983061 IEN983060:IEN983061 IOJ983060:IOJ983061 IYF983060:IYF983061 JIB983060:JIB983061 JRX983060:JRX983061 KBT983060:KBT983061 KLP983060:KLP983061 KVL983060:KVL983061 LFH983060:LFH983061 LPD983060:LPD983061 LYZ983060:LYZ983061 MIV983060:MIV983061 MSR983060:MSR983061 NCN983060:NCN983061 NMJ983060:NMJ983061 NWF983060:NWF983061 OGB983060:OGB983061 OPX983060:OPX983061 OZT983060:OZT983061 PJP983060:PJP983061 PTL983060:PTL983061 QDH983060:QDH983061 QND983060:QND983061 QWZ983060:QWZ983061 RGV983060:RGV983061 RQR983060:RQR983061 SAN983060:SAN983061 SKJ983060:SKJ983061 SUF983060:SUF983061 TEB983060:TEB983061 TNX983060:TNX983061 TXT983060:TXT983061 UHP983060:UHP983061 URL983060:URL983061 VBH983060:VBH983061 VLD983060:VLD983061 VUZ983060:VUZ983061 WEV983060:WEV983061 WOR983060:WOR983061 U262164:U262165 S24:S25 LZ24:LZ25 VV24:VV25 AFR24:AFR25 APN24:APN25 AZJ24:AZJ25 BJF24:BJF25 BTB24:BTB25 CCX24:CCX25 CMT24:CMT25 CWP24:CWP25 DGL24:DGL25 DQH24:DQH25 EAD24:EAD25 EJZ24:EJZ25 ETV24:ETV25 FDR24:FDR25 FNN24:FNN25 FXJ24:FXJ25 GHF24:GHF25 GRB24:GRB25 HAX24:HAX25 HKT24:HKT25 HUP24:HUP25 IEL24:IEL25 IOH24:IOH25 IYD24:IYD25 JHZ24:JHZ25 JRV24:JRV25 KBR24:KBR25 KLN24:KLN25 KVJ24:KVJ25 LFF24:LFF25 LPB24:LPB25 LYX24:LYX25 MIT24:MIT25 MSP24:MSP25 NCL24:NCL25 NMH24:NMH25 NWD24:NWD25 OFZ24:OFZ25 OPV24:OPV25 OZR24:OZR25 PJN24:PJN25 PTJ24:PTJ25 QDF24:QDF25 QNB24:QNB25 QWX24:QWX25 RGT24:RGT25 RQP24:RQP25 SAL24:SAL25 SKH24:SKH25 SUD24:SUD25 TDZ24:TDZ25 TNV24:TNV25 TXR24:TXR25 UHN24:UHN25 URJ24:URJ25 VBF24:VBF25 VLB24:VLB25 VUX24:VUX25 WET24:WET25 WOP24:WOP25 WYL24:WYL25 MB24:MB25 VX24:VX25 AFT24:AFT25 APP24:APP25 AZL24:AZL25 BJH24:BJH25 BTD24:BTD25 CCZ24:CCZ25 CMV24:CMV25 CWR24:CWR25 DGN24:DGN25 DQJ24:DQJ25 EAF24:EAF25 EKB24:EKB25 ETX24:ETX25 FDT24:FDT25 FNP24:FNP25 FXL24:FXL25 GHH24:GHH25 GRD24:GRD25 HAZ24:HAZ25 HKV24:HKV25 HUR24:HUR25 IEN24:IEN25 IOJ24:IOJ25 IYF24:IYF25 JIB24:JIB25 JRX24:JRX25 KBT24:KBT25 KLP24:KLP25 KVL24:KVL25 LFH24:LFH25 LPD24:LPD25 LYZ24:LYZ25 MIV24:MIV25 MSR24:MSR25 NCN24:NCN25 NMJ24:NMJ25 NWF24:NWF25 OGB24:OGB25 OPX24:OPX25 OZT24:OZT25 PJP24:PJP25 PTL24:PTL25 QDH24:QDH25 QND24:QND25 QWZ24:QWZ25 RGV24:RGV25 RQR24:RQR25 SAN24:SAN25 SKJ24:SKJ25 SUF24:SUF25 TEB24:TEB25 TNX24:TNX25 TXT24:TXT25 UHP24:UHP25 URL24:URL25 VBH24:VBH25 VLD24:VLD25 VUZ24:VUZ25 WEV24:WEV25 WOR24:WOR25 WYN24:WYN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458772:BD458773 BD524308:BD524309 BD589844:BD589845 BD655380:BD655381 BD720916:BD720917 BD786452:BD786453 BD851988:BD851989 BD917524:BD917525 BD983060:BD983061 BD65556:BD65557 BD131092:BD131093 BD196628:BD196629 BD327700:BD327701 BD262164:BD262165 BD24:BD25 BB24:BB25 BD393236:BD393237 BI65556:BI65557 BI131092:BI131093 BI196628:BI196629 BI262164:BI262165 BI327700:BI327701 BI393236:BI393237 BI458772:BI458773 BI524308:BI524309 BI589844:BI589845 BI655380:BI655381 BI720916:BI720917 BI786452:BI786453 BI851988:BI851989 BI917524:BI917525 BI983060:BI983061 BK458772:BK458773 BK524308:BK524309 BK589844:BK589845 BK655380:BK655381 BK720916:BK720917 BK786452:BK786453 BK851988:BK851989 BK917524:BK917525 BK983060:BK983061 BK65556:BK65557 BK131092:BK131093 BK196628:BK196629 BK327700:BK327701 BK262164:BK262165 BK24:BK25 BI24:BI25 BK393236:BK393237 BP65556:BP65557 BP131092:BP131093 BP196628:BP196629 BP262164:BP262165 BP327700:BP327701 BP393236:BP393237 BP458772:BP458773 BP524308:BP524309 BP589844:BP589845 BP655380:BP655381 BP720916:BP720917 BP786452:BP786453 BP851988:BP851989 BP917524:BP917525 BP983060:BP983061 BR458772:BR458773 BR524308:BR524309 BR589844:BR589845 BR655380:BR655381 BR720916:BR720917 BR786452:BR786453 BR851988:BR851989 BR917524:BR917525 BR983060:BR983061 BR65556:BR65557 BR131092:BR131093 BR196628:BR196629 BR327700:BR327701 BR262164:BR262165 BR24:BR25 BP24:BP25 BR393236:BR393237 BW65556:BW65557 BW131092:BW131093 BW196628:BW196629 BW262164:BW262165 BW327700:BW327701 BW393236:BW393237 BW458772:BW458773 BW524308:BW524309 BW589844:BW589845 BW655380:BW655381 BW720916:BW720917 BW786452:BW786453 BW851988:BW851989 BW917524:BW917525 BW983060:BW983061 BY458772:BY458773 BY524308:BY524309 BY589844:BY589845 BY655380:BY655381 BY720916:BY720917 BY786452:BY786453 BY851988:BY851989 BY917524:BY917525 BY983060:BY983061 BY65556:BY65557 BY131092:BY131093 BY196628:BY196629 BY327700:BY327701 BY262164:BY262165 BY24:BY25 BW24:BW25 BY393236:BY393237 CD65556:CD65557 CD131092:CD131093 CD196628:CD196629 CD262164:CD262165 CD327700:CD327701 CD393236:CD393237 CD458772:CD458773 CD524308:CD524309 CD589844:CD589845 CD655380:CD655381 CD720916:CD720917 CD786452:CD786453 CD851988:CD851989 CD917524:CD917525 CD983060:CD983061 CF393236:CF393237 CF458772:CF458773 CF524308:CF524309 CF589844:CF589845 CF655380:CF655381 CF720916:CF720917 CF786452:CF786453 CF851988:CF851989 CF917524:CF917525 CF983060:CF983061 CF65556:CF65557 CF131092:CF131093 CF196628:CF196629 CF327700:CF327701 CF262164:CF262165 CF24:CF25 CD24:CD25"/>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errorTitle="Ошибка" error="Выберите значение из списка" prompt="Выберите значение из списка" sqref="O23:CG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3" t="s">
        <v>491</v>
      </c>
      <c r="G2" s="1204"/>
      <c r="H2" s="1205"/>
      <c r="I2" s="640"/>
    </row>
    <row r="3" spans="1:20" ht="3" customHeight="1"/>
    <row r="4" spans="1:20" s="570" customFormat="1" ht="11.25">
      <c r="A4" s="590"/>
      <c r="B4" s="590"/>
      <c r="C4" s="590"/>
      <c r="D4" s="590"/>
      <c r="F4" s="1155" t="s">
        <v>454</v>
      </c>
      <c r="G4" s="1155"/>
      <c r="H4" s="1155"/>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29.12.2021</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5" t="s">
        <v>657</v>
      </c>
      <c r="M5" s="1235"/>
      <c r="N5" s="1235"/>
      <c r="O5" s="1235"/>
      <c r="P5" s="1235"/>
      <c r="Q5" s="1235"/>
      <c r="R5" s="1235"/>
      <c r="S5" s="1235"/>
      <c r="T5" s="1235"/>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9"/>
      <c r="X7" s="585"/>
      <c r="Y7" s="585"/>
      <c r="Z7" s="585"/>
      <c r="AA7" s="585"/>
      <c r="AB7" s="585"/>
      <c r="AC7" s="585"/>
      <c r="AD7" s="585"/>
      <c r="AE7" s="585"/>
      <c r="AF7" s="585"/>
      <c r="AG7" s="585"/>
      <c r="AH7" s="585"/>
    </row>
    <row r="8" spans="7:34" s="491" customFormat="1" ht="18.75">
      <c r="G8" s="490"/>
      <c r="H8" s="490"/>
      <c r="L8" s="499"/>
      <c r="M8" s="617" t="s">
        <v>596</v>
      </c>
      <c r="N8" s="666"/>
      <c r="O8" s="1254" t="str">
        <f>IF(datePr_ch="",IF(datePr="","",datePr),datePr_ch)</f>
        <v>20.12.2021</v>
      </c>
      <c r="P8" s="1255"/>
      <c r="Q8" s="1255"/>
      <c r="R8" s="1255"/>
      <c r="S8" s="1255"/>
      <c r="T8" s="1256"/>
      <c r="U8" s="667"/>
      <c r="X8" s="505"/>
      <c r="Y8" s="505"/>
      <c r="Z8" s="505"/>
      <c r="AA8" s="505"/>
      <c r="AB8" s="505"/>
      <c r="AC8" s="505"/>
      <c r="AD8" s="505"/>
      <c r="AE8" s="505"/>
      <c r="AF8" s="505"/>
      <c r="AG8" s="505"/>
      <c r="AH8" s="505"/>
    </row>
    <row r="9" spans="7:34" s="491" customFormat="1" ht="18.75">
      <c r="G9" s="490"/>
      <c r="H9" s="490"/>
      <c r="L9" s="552"/>
      <c r="M9" s="617" t="s">
        <v>595</v>
      </c>
      <c r="N9" s="666"/>
      <c r="O9" s="1254" t="str">
        <f>IF(numberPr_ch="",IF(numberPr="","",numberPr),numberPr_ch)</f>
        <v>80/17</v>
      </c>
      <c r="P9" s="1255"/>
      <c r="Q9" s="1255"/>
      <c r="R9" s="1255"/>
      <c r="S9" s="1255"/>
      <c r="T9" s="1256"/>
      <c r="U9" s="667"/>
      <c r="X9" s="505"/>
      <c r="Y9" s="505"/>
      <c r="Z9" s="505"/>
      <c r="AA9" s="505"/>
      <c r="AB9" s="505"/>
      <c r="AC9" s="505"/>
      <c r="AD9" s="505"/>
      <c r="AE9" s="505"/>
      <c r="AF9" s="505"/>
      <c r="AG9" s="505"/>
      <c r="AH9" s="505"/>
    </row>
    <row r="10" spans="7:34" s="491" customFormat="1" ht="18.75">
      <c r="G10" s="490"/>
      <c r="H10" s="490"/>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X10" s="505"/>
      <c r="Y10" s="505"/>
      <c r="Z10" s="505"/>
      <c r="AA10" s="505"/>
      <c r="AB10" s="505"/>
      <c r="AC10" s="505"/>
      <c r="AD10" s="505"/>
      <c r="AE10" s="505"/>
      <c r="AF10" s="505"/>
      <c r="AG10" s="505"/>
      <c r="AH10" s="505"/>
    </row>
    <row r="11" spans="7:34" s="491" customFormat="1" ht="11.25" hidden="1">
      <c r="G11" s="490"/>
      <c r="H11" s="490"/>
      <c r="L11" s="1236"/>
      <c r="M11" s="1236"/>
      <c r="N11" s="488"/>
      <c r="O11" s="1259"/>
      <c r="P11" s="1259"/>
      <c r="Q11" s="1259"/>
      <c r="R11" s="1259"/>
      <c r="S11" s="1259"/>
      <c r="T11" s="1259"/>
      <c r="U11" s="503" t="s">
        <v>373</v>
      </c>
      <c r="X11" s="505"/>
      <c r="Y11" s="505"/>
      <c r="Z11" s="505"/>
      <c r="AA11" s="505"/>
      <c r="AB11" s="505"/>
      <c r="AC11" s="505"/>
      <c r="AD11" s="505"/>
      <c r="AE11" s="505"/>
      <c r="AF11" s="505"/>
      <c r="AG11" s="505"/>
      <c r="AH11" s="505"/>
    </row>
    <row r="12" spans="7:34">
      <c r="J12" s="481"/>
      <c r="K12" s="481"/>
      <c r="L12" s="477"/>
      <c r="M12" s="477"/>
      <c r="N12" s="477"/>
      <c r="O12" s="1253"/>
      <c r="P12" s="1253"/>
      <c r="Q12" s="1253"/>
      <c r="R12" s="1253"/>
      <c r="S12" s="1253"/>
      <c r="T12" s="1253"/>
      <c r="U12" s="1253"/>
    </row>
    <row r="13" spans="7:34">
      <c r="J13" s="481"/>
      <c r="K13" s="481"/>
      <c r="L13" s="1155" t="s">
        <v>454</v>
      </c>
      <c r="M13" s="1155"/>
      <c r="N13" s="1155"/>
      <c r="O13" s="1155"/>
      <c r="P13" s="1155"/>
      <c r="Q13" s="1155"/>
      <c r="R13" s="1155"/>
      <c r="S13" s="1155"/>
      <c r="T13" s="1155"/>
      <c r="U13" s="1155"/>
      <c r="V13" s="1155"/>
      <c r="W13" s="1155" t="s">
        <v>455</v>
      </c>
    </row>
    <row r="14" spans="7:34" ht="14.25" customHeight="1">
      <c r="J14" s="481"/>
      <c r="K14" s="481"/>
      <c r="L14" s="1219" t="s">
        <v>92</v>
      </c>
      <c r="M14" s="1219" t="s">
        <v>639</v>
      </c>
      <c r="N14" s="521"/>
      <c r="O14" s="1220" t="s">
        <v>641</v>
      </c>
      <c r="P14" s="1221"/>
      <c r="Q14" s="1221"/>
      <c r="R14" s="1221"/>
      <c r="S14" s="1221"/>
      <c r="T14" s="1222"/>
      <c r="U14" s="1230" t="s">
        <v>341</v>
      </c>
      <c r="V14" s="1216" t="s">
        <v>275</v>
      </c>
      <c r="W14" s="1155"/>
    </row>
    <row r="15" spans="7:34" s="523" customFormat="1" ht="14.25" customHeight="1">
      <c r="G15" s="531"/>
      <c r="H15" s="531"/>
      <c r="I15" s="531"/>
      <c r="J15" s="529"/>
      <c r="K15" s="529"/>
      <c r="L15" s="1219"/>
      <c r="M15" s="1219"/>
      <c r="N15" s="521"/>
      <c r="O15" s="1225" t="s">
        <v>605</v>
      </c>
      <c r="P15" s="1223" t="s">
        <v>271</v>
      </c>
      <c r="Q15" s="1224"/>
      <c r="R15" s="1228" t="s">
        <v>654</v>
      </c>
      <c r="S15" s="1228"/>
      <c r="T15" s="1229"/>
      <c r="U15" s="1231"/>
      <c r="V15" s="1217"/>
      <c r="W15" s="1155"/>
      <c r="X15" s="585"/>
      <c r="Y15" s="585"/>
      <c r="Z15" s="585"/>
      <c r="AA15" s="585"/>
      <c r="AB15" s="585"/>
      <c r="AC15" s="585"/>
      <c r="AD15" s="585"/>
      <c r="AE15" s="585"/>
      <c r="AF15" s="585"/>
      <c r="AG15" s="585"/>
      <c r="AH15" s="585"/>
    </row>
    <row r="16" spans="7:34" ht="33.75">
      <c r="J16" s="481"/>
      <c r="K16" s="481"/>
      <c r="L16" s="1219"/>
      <c r="M16" s="1219"/>
      <c r="N16" s="520"/>
      <c r="O16" s="1226"/>
      <c r="P16" s="535" t="s">
        <v>765</v>
      </c>
      <c r="Q16" s="535" t="s">
        <v>766</v>
      </c>
      <c r="R16" s="536" t="s">
        <v>274</v>
      </c>
      <c r="S16" s="1214" t="s">
        <v>273</v>
      </c>
      <c r="T16" s="1215"/>
      <c r="U16" s="1232"/>
      <c r="V16" s="1218"/>
      <c r="W16" s="1155"/>
    </row>
    <row r="17" spans="1:34">
      <c r="J17" s="481"/>
      <c r="K17" s="489">
        <v>1</v>
      </c>
      <c r="L17" s="478" t="s">
        <v>93</v>
      </c>
      <c r="M17" s="478" t="s">
        <v>49</v>
      </c>
      <c r="N17" s="496" t="s">
        <v>49</v>
      </c>
      <c r="O17" s="487">
        <f ca="1">OFFSET(O17,0,-1)+1</f>
        <v>3</v>
      </c>
      <c r="P17" s="487">
        <f ca="1">OFFSET(P17,0,-1)+1</f>
        <v>4</v>
      </c>
      <c r="Q17" s="487">
        <f ca="1">OFFSET(Q17,0,-1)+1</f>
        <v>5</v>
      </c>
      <c r="R17" s="487">
        <f ca="1">OFFSET(R17,0,-1)+1</f>
        <v>6</v>
      </c>
      <c r="S17" s="1237">
        <f ca="1">OFFSET(S17,0,-1)+1</f>
        <v>7</v>
      </c>
      <c r="T17" s="1237"/>
      <c r="U17" s="487">
        <f ca="1">OFFSET(U17,0,-2)+1</f>
        <v>8</v>
      </c>
      <c r="V17" s="495">
        <f ca="1">OFFSET(V17,0,-1)</f>
        <v>8</v>
      </c>
      <c r="W17" s="487">
        <f ca="1">OFFSET(W17,0,-1)+1</f>
        <v>9</v>
      </c>
    </row>
    <row r="18" spans="1:34" ht="22.5">
      <c r="A18" s="1238">
        <v>1</v>
      </c>
      <c r="B18" s="940"/>
      <c r="C18" s="940"/>
      <c r="D18" s="940"/>
      <c r="E18" s="941"/>
      <c r="F18" s="942"/>
      <c r="G18" s="942"/>
      <c r="H18" s="942"/>
      <c r="I18" s="943"/>
      <c r="J18" s="938"/>
      <c r="K18" s="945"/>
      <c r="L18" s="593">
        <f>mergeValue(A18)</f>
        <v>1</v>
      </c>
      <c r="M18" s="641" t="s">
        <v>20</v>
      </c>
      <c r="N18" s="580"/>
      <c r="O18" s="1250"/>
      <c r="P18" s="1250"/>
      <c r="Q18" s="1250"/>
      <c r="R18" s="1250"/>
      <c r="S18" s="1250"/>
      <c r="T18" s="1250"/>
      <c r="U18" s="1250"/>
      <c r="V18" s="1250"/>
      <c r="W18" s="630" t="s">
        <v>658</v>
      </c>
    </row>
    <row r="19" spans="1:34" ht="22.5">
      <c r="A19" s="1238"/>
      <c r="B19" s="1238">
        <v>1</v>
      </c>
      <c r="C19" s="940"/>
      <c r="D19" s="940"/>
      <c r="E19" s="942"/>
      <c r="F19" s="942"/>
      <c r="G19" s="942"/>
      <c r="H19" s="942"/>
      <c r="I19" s="937"/>
      <c r="J19" s="936"/>
      <c r="K19" s="939"/>
      <c r="L19" s="593" t="str">
        <f>mergeValue(A19) &amp;"."&amp; mergeValue(B19)</f>
        <v>1.1</v>
      </c>
      <c r="M19" s="546" t="s">
        <v>16</v>
      </c>
      <c r="N19" s="580"/>
      <c r="O19" s="1250"/>
      <c r="P19" s="1250"/>
      <c r="Q19" s="1250"/>
      <c r="R19" s="1250"/>
      <c r="S19" s="1250"/>
      <c r="T19" s="1250"/>
      <c r="U19" s="1250"/>
      <c r="V19" s="1250"/>
      <c r="W19" s="630" t="s">
        <v>477</v>
      </c>
    </row>
    <row r="20" spans="1:34" ht="22.5">
      <c r="A20" s="1238"/>
      <c r="B20" s="1238"/>
      <c r="C20" s="1238">
        <v>1</v>
      </c>
      <c r="D20" s="940"/>
      <c r="E20" s="942"/>
      <c r="F20" s="942"/>
      <c r="G20" s="942"/>
      <c r="H20" s="942"/>
      <c r="I20" s="944"/>
      <c r="J20" s="936"/>
      <c r="K20" s="939"/>
      <c r="L20" s="593" t="str">
        <f>mergeValue(A20) &amp;"."&amp; mergeValue(B20)&amp;"."&amp; mergeValue(C20)</f>
        <v>1.1.1</v>
      </c>
      <c r="M20" s="547" t="s">
        <v>7</v>
      </c>
      <c r="N20" s="580"/>
      <c r="O20" s="1250"/>
      <c r="P20" s="1250"/>
      <c r="Q20" s="1250"/>
      <c r="R20" s="1250"/>
      <c r="S20" s="1250"/>
      <c r="T20" s="1250"/>
      <c r="U20" s="1250"/>
      <c r="V20" s="1250"/>
      <c r="W20" s="630" t="s">
        <v>633</v>
      </c>
    </row>
    <row r="21" spans="1:34" ht="22.5">
      <c r="A21" s="1238"/>
      <c r="B21" s="1238"/>
      <c r="C21" s="1238"/>
      <c r="D21" s="1238">
        <v>1</v>
      </c>
      <c r="E21" s="942"/>
      <c r="F21" s="942"/>
      <c r="G21" s="942"/>
      <c r="H21" s="942"/>
      <c r="I21" s="944"/>
      <c r="J21" s="936"/>
      <c r="K21" s="939"/>
      <c r="L21" s="593" t="str">
        <f>mergeValue(A21) &amp;"."&amp; mergeValue(B21)&amp;"."&amp; mergeValue(C21)&amp;"."&amp; mergeValue(D21)</f>
        <v>1.1.1.1</v>
      </c>
      <c r="M21" s="548" t="s">
        <v>22</v>
      </c>
      <c r="N21" s="580"/>
      <c r="O21" s="1250"/>
      <c r="P21" s="1250"/>
      <c r="Q21" s="1250"/>
      <c r="R21" s="1250"/>
      <c r="S21" s="1250"/>
      <c r="T21" s="1250"/>
      <c r="U21" s="1250"/>
      <c r="V21" s="1250"/>
      <c r="W21" s="630" t="s">
        <v>634</v>
      </c>
    </row>
    <row r="22" spans="1:34" ht="11.25" hidden="1" customHeight="1">
      <c r="A22" s="1238"/>
      <c r="B22" s="1238"/>
      <c r="C22" s="1238"/>
      <c r="D22" s="1238"/>
      <c r="E22" s="1238">
        <v>1</v>
      </c>
      <c r="F22" s="942"/>
      <c r="G22" s="942"/>
      <c r="H22" s="940">
        <v>1</v>
      </c>
      <c r="I22" s="1238">
        <v>1</v>
      </c>
      <c r="J22" s="942"/>
      <c r="K22" s="947"/>
      <c r="L22" s="593"/>
      <c r="M22" s="554"/>
      <c r="N22" s="581"/>
      <c r="O22" s="631"/>
      <c r="P22" s="631"/>
      <c r="Q22" s="631"/>
      <c r="R22" s="631"/>
      <c r="S22" s="631"/>
      <c r="T22" s="631"/>
      <c r="U22" s="631"/>
      <c r="V22" s="508"/>
      <c r="W22" s="559"/>
    </row>
    <row r="23" spans="1:34" ht="90">
      <c r="A23" s="1238"/>
      <c r="B23" s="1238"/>
      <c r="C23" s="1238"/>
      <c r="D23" s="1238"/>
      <c r="E23" s="1238"/>
      <c r="F23" s="1238">
        <v>1</v>
      </c>
      <c r="G23" s="940"/>
      <c r="H23" s="940"/>
      <c r="I23" s="1238"/>
      <c r="J23" s="1238">
        <v>1</v>
      </c>
      <c r="K23" s="948"/>
      <c r="L23" s="593" t="str">
        <f>mergeValue(A23) &amp;"."&amp; mergeValue(B23)&amp;"."&amp; mergeValue(C23)&amp;"."&amp; mergeValue(D23)&amp;"."&amp;  mergeValue(F23)</f>
        <v>1.1.1.1.1</v>
      </c>
      <c r="M23" s="555" t="s">
        <v>10</v>
      </c>
      <c r="N23" s="581"/>
      <c r="O23" s="1240"/>
      <c r="P23" s="1240"/>
      <c r="Q23" s="1240"/>
      <c r="R23" s="1240"/>
      <c r="S23" s="1240"/>
      <c r="T23" s="1240"/>
      <c r="U23" s="1240"/>
      <c r="V23" s="1240"/>
      <c r="W23" s="630" t="s">
        <v>635</v>
      </c>
      <c r="Y23" s="504" t="str">
        <f>strCheckUnique(Z23:Z26)</f>
        <v/>
      </c>
      <c r="AA23" s="504"/>
    </row>
    <row r="24" spans="1:34" ht="189" customHeight="1">
      <c r="A24" s="1238"/>
      <c r="B24" s="1238"/>
      <c r="C24" s="1238"/>
      <c r="D24" s="1238"/>
      <c r="E24" s="1238"/>
      <c r="F24" s="1238"/>
      <c r="G24" s="940">
        <v>1</v>
      </c>
      <c r="H24" s="940"/>
      <c r="I24" s="1238"/>
      <c r="J24" s="1238"/>
      <c r="K24" s="948">
        <v>1</v>
      </c>
      <c r="L24" s="593" t="str">
        <f>mergeValue(A24) &amp;"."&amp; mergeValue(B24)&amp;"."&amp; mergeValue(C24)&amp;"."&amp; mergeValue(D24)&amp;"."&amp; mergeValue(F24)&amp;"."&amp; mergeValue(G24)</f>
        <v>1.1.1.1.1.1</v>
      </c>
      <c r="M24" s="1069"/>
      <c r="N24" s="586"/>
      <c r="O24" s="562"/>
      <c r="P24" s="562"/>
      <c r="Q24" s="1094"/>
      <c r="R24" s="1248"/>
      <c r="S24" s="1234" t="s">
        <v>84</v>
      </c>
      <c r="T24" s="1248"/>
      <c r="U24" s="1234" t="s">
        <v>85</v>
      </c>
      <c r="V24" s="578"/>
      <c r="W24" s="1209" t="s">
        <v>659</v>
      </c>
      <c r="X24" s="500" t="str">
        <f>strCheckDate(O25:V25)</f>
        <v/>
      </c>
      <c r="Y24" s="504"/>
      <c r="Z24" s="504" t="str">
        <f>IF(M24="","",M24 )</f>
        <v/>
      </c>
      <c r="AA24" s="504"/>
      <c r="AB24" s="504"/>
      <c r="AC24" s="504"/>
    </row>
    <row r="25" spans="1:34" ht="11.25" hidden="1">
      <c r="A25" s="1238"/>
      <c r="B25" s="1238"/>
      <c r="C25" s="1238"/>
      <c r="D25" s="1238"/>
      <c r="E25" s="1238"/>
      <c r="F25" s="1238"/>
      <c r="G25" s="940"/>
      <c r="H25" s="940"/>
      <c r="I25" s="1238"/>
      <c r="J25" s="1238"/>
      <c r="K25" s="948"/>
      <c r="L25" s="600"/>
      <c r="M25" s="646"/>
      <c r="N25" s="586"/>
      <c r="O25" s="562"/>
      <c r="P25" s="562"/>
      <c r="Q25" s="584" t="str">
        <f>R24 &amp; "-" &amp; T24</f>
        <v>-</v>
      </c>
      <c r="R25" s="1233"/>
      <c r="S25" s="1234"/>
      <c r="T25" s="1233"/>
      <c r="U25" s="1234"/>
      <c r="V25" s="578"/>
      <c r="W25" s="1210"/>
    </row>
    <row r="26" spans="1:34" s="475" customFormat="1" ht="15" customHeight="1">
      <c r="A26" s="1238"/>
      <c r="B26" s="1238"/>
      <c r="C26" s="1238"/>
      <c r="D26" s="1238"/>
      <c r="E26" s="1238"/>
      <c r="F26" s="1238"/>
      <c r="G26" s="942"/>
      <c r="H26" s="940"/>
      <c r="I26" s="1238"/>
      <c r="J26" s="1238"/>
      <c r="K26" s="947"/>
      <c r="L26" s="538"/>
      <c r="M26" s="556" t="s">
        <v>25</v>
      </c>
      <c r="N26" s="551"/>
      <c r="O26" s="545"/>
      <c r="P26" s="545"/>
      <c r="Q26" s="545"/>
      <c r="R26" s="573"/>
      <c r="S26" s="564"/>
      <c r="T26" s="563"/>
      <c r="U26" s="551"/>
      <c r="V26" s="560"/>
      <c r="W26" s="1211"/>
      <c r="X26" s="501"/>
      <c r="Y26" s="501"/>
      <c r="Z26" s="501"/>
      <c r="AA26" s="501"/>
      <c r="AB26" s="501"/>
      <c r="AC26" s="501"/>
      <c r="AD26" s="501"/>
      <c r="AE26" s="501"/>
      <c r="AF26" s="501"/>
      <c r="AG26" s="501"/>
      <c r="AH26" s="501"/>
    </row>
    <row r="27" spans="1:34" s="475" customFormat="1" ht="15" customHeight="1">
      <c r="A27" s="1238"/>
      <c r="B27" s="1238"/>
      <c r="C27" s="1238"/>
      <c r="D27" s="1238"/>
      <c r="E27" s="1238"/>
      <c r="F27" s="942"/>
      <c r="G27" s="942"/>
      <c r="H27" s="940"/>
      <c r="I27" s="1238"/>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8"/>
      <c r="B28" s="1238"/>
      <c r="C28" s="1238"/>
      <c r="D28" s="1238"/>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8"/>
      <c r="B29" s="1238"/>
      <c r="C29" s="1238"/>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8"/>
      <c r="B30" s="1238"/>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8"/>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3" t="s">
        <v>491</v>
      </c>
      <c r="G2" s="1204"/>
      <c r="H2" s="1205"/>
      <c r="I2" s="640"/>
    </row>
    <row r="3" spans="1:20" ht="3" customHeight="1"/>
    <row r="4" spans="1:20" s="570" customFormat="1" ht="11.25">
      <c r="A4" s="590"/>
      <c r="B4" s="590"/>
      <c r="C4" s="590"/>
      <c r="D4" s="590"/>
      <c r="F4" s="1155" t="s">
        <v>454</v>
      </c>
      <c r="G4" s="1155"/>
      <c r="H4" s="1155"/>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29.12.2021</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5" t="s">
        <v>657</v>
      </c>
      <c r="M5" s="1235"/>
      <c r="N5" s="1235"/>
      <c r="O5" s="1235"/>
      <c r="P5" s="1235"/>
      <c r="Q5" s="1235"/>
      <c r="R5" s="1235"/>
      <c r="S5" s="1235"/>
      <c r="T5" s="1235"/>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4" t="str">
        <f>IF(datePr_ch="",IF(datePr="","",datePr),datePr_ch)</f>
        <v>20.12.2021</v>
      </c>
      <c r="P8" s="1255"/>
      <c r="Q8" s="1255"/>
      <c r="R8" s="1255"/>
      <c r="S8" s="1255"/>
      <c r="T8" s="1256"/>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4" t="str">
        <f>IF(numberPr_ch="",IF(numberPr="","",numberPr),numberPr_ch)</f>
        <v>80/17</v>
      </c>
      <c r="P9" s="1255"/>
      <c r="Q9" s="1255"/>
      <c r="R9" s="1255"/>
      <c r="S9" s="1255"/>
      <c r="T9" s="1256"/>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3"/>
      <c r="P12" s="1253"/>
      <c r="Q12" s="1253"/>
      <c r="R12" s="1253"/>
      <c r="S12" s="1253"/>
      <c r="T12" s="1253"/>
      <c r="U12" s="1253"/>
    </row>
    <row r="13" spans="1:34">
      <c r="J13" s="481"/>
      <c r="K13" s="481"/>
      <c r="L13" s="1155" t="s">
        <v>454</v>
      </c>
      <c r="M13" s="1155"/>
      <c r="N13" s="1155"/>
      <c r="O13" s="1155"/>
      <c r="P13" s="1155"/>
      <c r="Q13" s="1155"/>
      <c r="R13" s="1155"/>
      <c r="S13" s="1155"/>
      <c r="T13" s="1155"/>
      <c r="U13" s="1155"/>
      <c r="V13" s="1155"/>
      <c r="W13" s="1155" t="s">
        <v>455</v>
      </c>
    </row>
    <row r="14" spans="1:34" ht="14.25" customHeight="1">
      <c r="J14" s="481"/>
      <c r="K14" s="481"/>
      <c r="L14" s="1219" t="s">
        <v>92</v>
      </c>
      <c r="M14" s="1219" t="s">
        <v>639</v>
      </c>
      <c r="N14" s="521"/>
      <c r="O14" s="1220" t="s">
        <v>641</v>
      </c>
      <c r="P14" s="1221"/>
      <c r="Q14" s="1221"/>
      <c r="R14" s="1221"/>
      <c r="S14" s="1221"/>
      <c r="T14" s="1222"/>
      <c r="U14" s="1230" t="s">
        <v>341</v>
      </c>
      <c r="V14" s="1216" t="s">
        <v>275</v>
      </c>
      <c r="W14" s="1155"/>
    </row>
    <row r="15" spans="1:34" s="523" customFormat="1" ht="14.25" customHeight="1">
      <c r="A15" s="585"/>
      <c r="B15" s="585"/>
      <c r="C15" s="585"/>
      <c r="D15" s="585"/>
      <c r="E15" s="585"/>
      <c r="F15" s="585"/>
      <c r="G15" s="591"/>
      <c r="H15" s="591"/>
      <c r="I15" s="531"/>
      <c r="J15" s="529"/>
      <c r="K15" s="529"/>
      <c r="L15" s="1219"/>
      <c r="M15" s="1219"/>
      <c r="N15" s="521"/>
      <c r="O15" s="1225" t="s">
        <v>772</v>
      </c>
      <c r="P15" s="1223" t="s">
        <v>271</v>
      </c>
      <c r="Q15" s="1224"/>
      <c r="R15" s="1228" t="s">
        <v>654</v>
      </c>
      <c r="S15" s="1228"/>
      <c r="T15" s="1229"/>
      <c r="U15" s="1231"/>
      <c r="V15" s="1217"/>
      <c r="W15" s="1155"/>
      <c r="X15" s="585"/>
      <c r="Y15" s="585"/>
      <c r="Z15" s="585"/>
      <c r="AA15" s="585"/>
      <c r="AB15" s="585"/>
      <c r="AC15" s="585"/>
      <c r="AD15" s="585"/>
      <c r="AE15" s="585"/>
      <c r="AF15" s="585"/>
      <c r="AG15" s="585"/>
      <c r="AH15" s="585"/>
    </row>
    <row r="16" spans="1:34" ht="33.75">
      <c r="J16" s="481"/>
      <c r="K16" s="481"/>
      <c r="L16" s="1219"/>
      <c r="M16" s="1219"/>
      <c r="N16" s="520"/>
      <c r="O16" s="1226"/>
      <c r="P16" s="535" t="s">
        <v>765</v>
      </c>
      <c r="Q16" s="535" t="s">
        <v>766</v>
      </c>
      <c r="R16" s="536" t="s">
        <v>274</v>
      </c>
      <c r="S16" s="1214" t="s">
        <v>273</v>
      </c>
      <c r="T16" s="1215"/>
      <c r="U16" s="1232"/>
      <c r="V16" s="1218"/>
      <c r="W16" s="1155"/>
    </row>
    <row r="17" spans="1:35">
      <c r="J17" s="481"/>
      <c r="K17" s="489">
        <v>1</v>
      </c>
      <c r="L17" s="525" t="s">
        <v>93</v>
      </c>
      <c r="M17" s="525" t="s">
        <v>49</v>
      </c>
      <c r="N17" s="496" t="s">
        <v>49</v>
      </c>
      <c r="O17" s="487">
        <f ca="1">OFFSET(O17,0,-1)+1</f>
        <v>3</v>
      </c>
      <c r="P17" s="487">
        <f ca="1">OFFSET(P17,0,-1)+1</f>
        <v>4</v>
      </c>
      <c r="Q17" s="487">
        <f ca="1">OFFSET(Q17,0,-1)+1</f>
        <v>5</v>
      </c>
      <c r="R17" s="487">
        <f ca="1">OFFSET(R17,0,-1)+1</f>
        <v>6</v>
      </c>
      <c r="S17" s="1237">
        <f ca="1">OFFSET(S17,0,-1)+1</f>
        <v>7</v>
      </c>
      <c r="T17" s="1237"/>
      <c r="U17" s="487">
        <f ca="1">OFFSET(U17,0,-2)+1</f>
        <v>8</v>
      </c>
      <c r="V17" s="651">
        <f ca="1">OFFSET(V17,0,-1)</f>
        <v>8</v>
      </c>
      <c r="W17" s="487">
        <f ca="1">OFFSET(W17,0,-1)+1</f>
        <v>9</v>
      </c>
    </row>
    <row r="18" spans="1:35" ht="22.5">
      <c r="A18" s="1238">
        <v>1</v>
      </c>
      <c r="B18" s="958"/>
      <c r="C18" s="958"/>
      <c r="D18" s="958"/>
      <c r="E18" s="959"/>
      <c r="F18" s="960"/>
      <c r="G18" s="960"/>
      <c r="H18" s="960"/>
      <c r="I18" s="961"/>
      <c r="J18" s="956"/>
      <c r="K18" s="963"/>
      <c r="L18" s="593">
        <f>mergeValue(A18)</f>
        <v>1</v>
      </c>
      <c r="M18" s="641" t="s">
        <v>20</v>
      </c>
      <c r="N18" s="580"/>
      <c r="O18" s="1250"/>
      <c r="P18" s="1250"/>
      <c r="Q18" s="1250"/>
      <c r="R18" s="1250"/>
      <c r="S18" s="1250"/>
      <c r="T18" s="1250"/>
      <c r="U18" s="1250"/>
      <c r="V18" s="1250"/>
      <c r="W18" s="630" t="s">
        <v>658</v>
      </c>
    </row>
    <row r="19" spans="1:35" ht="22.5">
      <c r="A19" s="1238"/>
      <c r="B19" s="1238">
        <v>1</v>
      </c>
      <c r="C19" s="958"/>
      <c r="D19" s="958"/>
      <c r="E19" s="960"/>
      <c r="F19" s="960"/>
      <c r="G19" s="960"/>
      <c r="H19" s="960"/>
      <c r="I19" s="955"/>
      <c r="J19" s="954"/>
      <c r="K19" s="957"/>
      <c r="L19" s="593" t="str">
        <f>mergeValue(A19) &amp;"."&amp; mergeValue(B19)</f>
        <v>1.1</v>
      </c>
      <c r="M19" s="546" t="s">
        <v>16</v>
      </c>
      <c r="N19" s="580"/>
      <c r="O19" s="1250"/>
      <c r="P19" s="1250"/>
      <c r="Q19" s="1250"/>
      <c r="R19" s="1250"/>
      <c r="S19" s="1250"/>
      <c r="T19" s="1250"/>
      <c r="U19" s="1250"/>
      <c r="V19" s="1250"/>
      <c r="W19" s="630" t="s">
        <v>477</v>
      </c>
    </row>
    <row r="20" spans="1:35" ht="22.5">
      <c r="A20" s="1238"/>
      <c r="B20" s="1238"/>
      <c r="C20" s="1238">
        <v>1</v>
      </c>
      <c r="D20" s="958"/>
      <c r="E20" s="960"/>
      <c r="F20" s="960"/>
      <c r="G20" s="960"/>
      <c r="H20" s="960"/>
      <c r="I20" s="962"/>
      <c r="J20" s="954"/>
      <c r="K20" s="957"/>
      <c r="L20" s="593" t="str">
        <f>mergeValue(A20) &amp;"."&amp; mergeValue(B20)&amp;"."&amp; mergeValue(C20)</f>
        <v>1.1.1</v>
      </c>
      <c r="M20" s="547" t="s">
        <v>7</v>
      </c>
      <c r="N20" s="580"/>
      <c r="O20" s="1250"/>
      <c r="P20" s="1250"/>
      <c r="Q20" s="1250"/>
      <c r="R20" s="1250"/>
      <c r="S20" s="1250"/>
      <c r="T20" s="1250"/>
      <c r="U20" s="1250"/>
      <c r="V20" s="1250"/>
      <c r="W20" s="630" t="s">
        <v>633</v>
      </c>
    </row>
    <row r="21" spans="1:35" ht="22.5">
      <c r="A21" s="1238"/>
      <c r="B21" s="1238"/>
      <c r="C21" s="1238"/>
      <c r="D21" s="1238">
        <v>1</v>
      </c>
      <c r="E21" s="960"/>
      <c r="F21" s="960"/>
      <c r="G21" s="960"/>
      <c r="H21" s="960"/>
      <c r="I21" s="962"/>
      <c r="J21" s="954"/>
      <c r="K21" s="957"/>
      <c r="L21" s="593" t="str">
        <f>mergeValue(A21) &amp;"."&amp; mergeValue(B21)&amp;"."&amp; mergeValue(C21)&amp;"."&amp; mergeValue(D21)</f>
        <v>1.1.1.1</v>
      </c>
      <c r="M21" s="548" t="s">
        <v>22</v>
      </c>
      <c r="N21" s="580"/>
      <c r="O21" s="1250"/>
      <c r="P21" s="1250"/>
      <c r="Q21" s="1250"/>
      <c r="R21" s="1250"/>
      <c r="S21" s="1250"/>
      <c r="T21" s="1250"/>
      <c r="U21" s="1250"/>
      <c r="V21" s="1250"/>
      <c r="W21" s="630" t="s">
        <v>634</v>
      </c>
    </row>
    <row r="22" spans="1:35" ht="11.25" hidden="1" customHeight="1">
      <c r="A22" s="1238"/>
      <c r="B22" s="1238"/>
      <c r="C22" s="1238"/>
      <c r="D22" s="1238"/>
      <c r="E22" s="1238">
        <v>1</v>
      </c>
      <c r="F22" s="960"/>
      <c r="G22" s="960"/>
      <c r="H22" s="958">
        <v>1</v>
      </c>
      <c r="I22" s="1238">
        <v>1</v>
      </c>
      <c r="J22" s="960"/>
      <c r="K22" s="965"/>
      <c r="L22" s="593"/>
      <c r="M22" s="554"/>
      <c r="N22" s="581"/>
      <c r="O22" s="631"/>
      <c r="P22" s="631"/>
      <c r="Q22" s="631"/>
      <c r="R22" s="631"/>
      <c r="S22" s="631"/>
      <c r="T22" s="631"/>
      <c r="U22" s="631"/>
      <c r="V22" s="508"/>
      <c r="W22" s="559"/>
    </row>
    <row r="23" spans="1:35" ht="90">
      <c r="A23" s="1238"/>
      <c r="B23" s="1238"/>
      <c r="C23" s="1238"/>
      <c r="D23" s="1238"/>
      <c r="E23" s="1238"/>
      <c r="F23" s="1238">
        <v>1</v>
      </c>
      <c r="G23" s="958"/>
      <c r="H23" s="958"/>
      <c r="I23" s="1238"/>
      <c r="J23" s="1238">
        <v>1</v>
      </c>
      <c r="K23" s="966"/>
      <c r="L23" s="593" t="str">
        <f>mergeValue(A23) &amp;"."&amp; mergeValue(B23)&amp;"."&amp; mergeValue(C23)&amp;"."&amp; mergeValue(D23)&amp;"."&amp;  mergeValue(F23)</f>
        <v>1.1.1.1.1</v>
      </c>
      <c r="M23" s="555" t="s">
        <v>10</v>
      </c>
      <c r="N23" s="581"/>
      <c r="O23" s="1240"/>
      <c r="P23" s="1240"/>
      <c r="Q23" s="1240"/>
      <c r="R23" s="1240"/>
      <c r="S23" s="1240"/>
      <c r="T23" s="1240"/>
      <c r="U23" s="1240"/>
      <c r="V23" s="1240"/>
      <c r="W23" s="630" t="s">
        <v>635</v>
      </c>
      <c r="Y23" s="504" t="str">
        <f>strCheckUnique(Z23:Z26)</f>
        <v/>
      </c>
      <c r="AA23" s="504"/>
    </row>
    <row r="24" spans="1:35" ht="189" customHeight="1">
      <c r="A24" s="1238"/>
      <c r="B24" s="1238"/>
      <c r="C24" s="1238"/>
      <c r="D24" s="1238"/>
      <c r="E24" s="1238"/>
      <c r="F24" s="1238"/>
      <c r="G24" s="958">
        <v>1</v>
      </c>
      <c r="H24" s="958"/>
      <c r="I24" s="1238"/>
      <c r="J24" s="1238"/>
      <c r="K24" s="966">
        <v>1</v>
      </c>
      <c r="L24" s="593" t="str">
        <f>mergeValue(A24) &amp;"."&amp; mergeValue(B24)&amp;"."&amp; mergeValue(C24)&amp;"."&amp; mergeValue(D24)&amp;"."&amp; mergeValue(F24)&amp;"."&amp; mergeValue(G24)</f>
        <v>1.1.1.1.1.1</v>
      </c>
      <c r="M24" s="1069"/>
      <c r="N24" s="586"/>
      <c r="O24" s="562"/>
      <c r="P24" s="562"/>
      <c r="Q24" s="1094"/>
      <c r="R24" s="1248"/>
      <c r="S24" s="1234" t="s">
        <v>84</v>
      </c>
      <c r="T24" s="1248"/>
      <c r="U24" s="1234" t="s">
        <v>85</v>
      </c>
      <c r="V24" s="578"/>
      <c r="W24" s="1209" t="s">
        <v>659</v>
      </c>
      <c r="X24" s="500" t="str">
        <f>strCheckDate(O25:V25)</f>
        <v/>
      </c>
      <c r="Y24" s="504"/>
      <c r="Z24" s="504" t="str">
        <f>IF(M24="","",M24 )</f>
        <v/>
      </c>
      <c r="AA24" s="504"/>
      <c r="AB24" s="504"/>
      <c r="AC24" s="504"/>
    </row>
    <row r="25" spans="1:35" ht="11.25" hidden="1">
      <c r="A25" s="1238"/>
      <c r="B25" s="1238"/>
      <c r="C25" s="1238"/>
      <c r="D25" s="1238"/>
      <c r="E25" s="1238"/>
      <c r="F25" s="1238"/>
      <c r="G25" s="958"/>
      <c r="H25" s="958"/>
      <c r="I25" s="1238"/>
      <c r="J25" s="1238"/>
      <c r="K25" s="966"/>
      <c r="L25" s="600"/>
      <c r="M25" s="646"/>
      <c r="N25" s="586"/>
      <c r="O25" s="562"/>
      <c r="P25" s="562"/>
      <c r="Q25" s="584" t="str">
        <f>R24 &amp; "-" &amp; T24</f>
        <v>-</v>
      </c>
      <c r="R25" s="1233"/>
      <c r="S25" s="1234"/>
      <c r="T25" s="1233"/>
      <c r="U25" s="1234"/>
      <c r="V25" s="578"/>
      <c r="W25" s="1210"/>
    </row>
    <row r="26" spans="1:35" s="475" customFormat="1" ht="15" customHeight="1">
      <c r="A26" s="1238"/>
      <c r="B26" s="1238"/>
      <c r="C26" s="1238"/>
      <c r="D26" s="1238"/>
      <c r="E26" s="1238"/>
      <c r="F26" s="1238"/>
      <c r="G26" s="960"/>
      <c r="H26" s="958"/>
      <c r="I26" s="1238"/>
      <c r="J26" s="1238"/>
      <c r="K26" s="965"/>
      <c r="L26" s="538"/>
      <c r="M26" s="556" t="s">
        <v>25</v>
      </c>
      <c r="N26" s="551"/>
      <c r="O26" s="545"/>
      <c r="P26" s="545"/>
      <c r="Q26" s="545"/>
      <c r="R26" s="573"/>
      <c r="S26" s="564"/>
      <c r="T26" s="563"/>
      <c r="U26" s="551"/>
      <c r="V26" s="560"/>
      <c r="W26" s="1211"/>
      <c r="X26" s="501"/>
      <c r="Y26" s="501"/>
      <c r="Z26" s="501"/>
      <c r="AA26" s="501"/>
      <c r="AB26" s="501"/>
      <c r="AC26" s="501"/>
      <c r="AD26" s="501"/>
      <c r="AE26" s="501"/>
      <c r="AF26" s="501"/>
      <c r="AG26" s="501"/>
      <c r="AH26" s="501"/>
    </row>
    <row r="27" spans="1:35" s="475" customFormat="1" ht="15" customHeight="1">
      <c r="A27" s="1238"/>
      <c r="B27" s="1238"/>
      <c r="C27" s="1238"/>
      <c r="D27" s="1238"/>
      <c r="E27" s="1238"/>
      <c r="F27" s="960"/>
      <c r="G27" s="960"/>
      <c r="H27" s="958"/>
      <c r="I27" s="1238"/>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8"/>
      <c r="B28" s="1238"/>
      <c r="C28" s="1238"/>
      <c r="D28" s="1238"/>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8"/>
      <c r="B29" s="1238"/>
      <c r="C29" s="1238"/>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8"/>
      <c r="B30" s="1238"/>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8"/>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3" t="s">
        <v>491</v>
      </c>
      <c r="G2" s="1204"/>
      <c r="H2" s="1205"/>
      <c r="I2" s="435"/>
    </row>
    <row r="3" spans="1:20" ht="3" customHeight="1"/>
    <row r="4" spans="1:20" s="190" customFormat="1" ht="11.25">
      <c r="A4" s="214"/>
      <c r="B4" s="214"/>
      <c r="C4" s="214"/>
      <c r="D4" s="214"/>
      <c r="F4" s="1155" t="s">
        <v>454</v>
      </c>
      <c r="G4" s="1155"/>
      <c r="H4" s="1155"/>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29.12.2021</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420"/>
      <c r="G15" s="195" t="s">
        <v>403</v>
      </c>
      <c r="H15" s="421"/>
      <c r="I15" s="422"/>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5" t="s">
        <v>666</v>
      </c>
      <c r="M5" s="1235"/>
      <c r="N5" s="1235"/>
      <c r="O5" s="1235"/>
      <c r="P5" s="1235"/>
      <c r="Q5" s="1235"/>
      <c r="R5" s="1235"/>
      <c r="S5" s="1235"/>
      <c r="T5" s="1235"/>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9"/>
      <c r="V7" s="524"/>
      <c r="AC7" s="585"/>
      <c r="AD7" s="585"/>
      <c r="AE7" s="585"/>
      <c r="AF7" s="585"/>
      <c r="AG7" s="585"/>
    </row>
    <row r="8" spans="1:33" s="491" customFormat="1" ht="18.75">
      <c r="A8" s="505"/>
      <c r="B8" s="505"/>
      <c r="C8" s="505"/>
      <c r="D8" s="505"/>
      <c r="E8" s="505"/>
      <c r="F8" s="505"/>
      <c r="G8" s="505"/>
      <c r="H8" s="505"/>
      <c r="L8" s="499"/>
      <c r="M8" s="617" t="s">
        <v>596</v>
      </c>
      <c r="N8" s="666"/>
      <c r="O8" s="1254" t="str">
        <f>IF(datePr_ch="",IF(datePr="","",datePr),datePr_ch)</f>
        <v>20.12.2021</v>
      </c>
      <c r="P8" s="1255"/>
      <c r="Q8" s="1255"/>
      <c r="R8" s="1255"/>
      <c r="S8" s="1255"/>
      <c r="T8" s="1256"/>
      <c r="U8" s="667"/>
      <c r="V8" s="486"/>
      <c r="AC8" s="505"/>
      <c r="AD8" s="505"/>
      <c r="AE8" s="505"/>
      <c r="AF8" s="505"/>
      <c r="AG8" s="505"/>
    </row>
    <row r="9" spans="1:33" s="491" customFormat="1" ht="18.75">
      <c r="A9" s="505"/>
      <c r="B9" s="505"/>
      <c r="C9" s="505"/>
      <c r="D9" s="505"/>
      <c r="E9" s="505"/>
      <c r="F9" s="505"/>
      <c r="G9" s="505"/>
      <c r="H9" s="505"/>
      <c r="L9" s="552"/>
      <c r="M9" s="617" t="s">
        <v>595</v>
      </c>
      <c r="N9" s="666"/>
      <c r="O9" s="1254" t="str">
        <f>IF(numberPr_ch="",IF(numberPr="","",numberPr),numberPr_ch)</f>
        <v>80/17</v>
      </c>
      <c r="P9" s="1255"/>
      <c r="Q9" s="1255"/>
      <c r="R9" s="1255"/>
      <c r="S9" s="1255"/>
      <c r="T9" s="1256"/>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52"/>
      <c r="P12" s="1252"/>
      <c r="Q12" s="1252"/>
      <c r="R12" s="1252"/>
      <c r="S12" s="1252"/>
      <c r="T12" s="1252"/>
      <c r="U12" s="1252"/>
      <c r="V12" s="1252"/>
      <c r="W12" s="1252"/>
      <c r="X12" s="1252"/>
      <c r="Y12" s="1252"/>
      <c r="Z12" s="1252"/>
    </row>
    <row r="13" spans="1:33" ht="14.25" customHeight="1">
      <c r="J13" s="481"/>
      <c r="K13" s="481"/>
      <c r="L13" s="1219" t="s">
        <v>454</v>
      </c>
      <c r="M13" s="1219"/>
      <c r="N13" s="1219"/>
      <c r="O13" s="1219"/>
      <c r="P13" s="1219"/>
      <c r="Q13" s="1219"/>
      <c r="R13" s="1219"/>
      <c r="S13" s="1219"/>
      <c r="T13" s="1219"/>
      <c r="U13" s="1219"/>
      <c r="V13" s="1219"/>
      <c r="W13" s="1219"/>
      <c r="X13" s="1219"/>
      <c r="Y13" s="1219"/>
      <c r="Z13" s="1219"/>
      <c r="AA13" s="1219"/>
      <c r="AB13" s="1155" t="s">
        <v>455</v>
      </c>
    </row>
    <row r="14" spans="1:33" ht="14.25" customHeight="1">
      <c r="J14" s="481"/>
      <c r="K14" s="481"/>
      <c r="L14" s="1219" t="s">
        <v>92</v>
      </c>
      <c r="M14" s="1219" t="s">
        <v>639</v>
      </c>
      <c r="N14" s="578"/>
      <c r="O14" s="1155" t="s">
        <v>641</v>
      </c>
      <c r="P14" s="1155"/>
      <c r="Q14" s="1155"/>
      <c r="R14" s="1155"/>
      <c r="S14" s="1155"/>
      <c r="T14" s="1155"/>
      <c r="U14" s="1155"/>
      <c r="V14" s="1155"/>
      <c r="W14" s="1155"/>
      <c r="X14" s="1155"/>
      <c r="Y14" s="1155"/>
      <c r="Z14" s="1219" t="s">
        <v>341</v>
      </c>
      <c r="AA14" s="1251" t="s">
        <v>275</v>
      </c>
      <c r="AB14" s="1155"/>
    </row>
    <row r="15" spans="1:33" s="523" customFormat="1" ht="14.25" customHeight="1">
      <c r="A15" s="585"/>
      <c r="B15" s="585"/>
      <c r="C15" s="585"/>
      <c r="D15" s="585"/>
      <c r="E15" s="585"/>
      <c r="F15" s="585"/>
      <c r="G15" s="591"/>
      <c r="H15" s="591"/>
      <c r="I15" s="531"/>
      <c r="J15" s="529"/>
      <c r="K15" s="529"/>
      <c r="L15" s="1219"/>
      <c r="M15" s="1219"/>
      <c r="N15" s="578"/>
      <c r="O15" s="1263" t="s">
        <v>667</v>
      </c>
      <c r="P15" s="1263" t="s">
        <v>620</v>
      </c>
      <c r="Q15" s="1263" t="s">
        <v>621</v>
      </c>
      <c r="R15" s="1263" t="s">
        <v>271</v>
      </c>
      <c r="S15" s="1263"/>
      <c r="T15" s="1263" t="s">
        <v>271</v>
      </c>
      <c r="U15" s="1263"/>
      <c r="V15" s="652"/>
      <c r="W15" s="1262" t="s">
        <v>654</v>
      </c>
      <c r="X15" s="1262"/>
      <c r="Y15" s="1262"/>
      <c r="Z15" s="1219"/>
      <c r="AA15" s="1251"/>
      <c r="AB15" s="1155"/>
      <c r="AC15" s="585"/>
      <c r="AD15" s="585"/>
      <c r="AE15" s="585"/>
      <c r="AF15" s="585"/>
      <c r="AG15" s="585"/>
    </row>
    <row r="16" spans="1:33" ht="56.25" customHeight="1">
      <c r="J16" s="481"/>
      <c r="K16" s="481"/>
      <c r="L16" s="1219"/>
      <c r="M16" s="1219"/>
      <c r="N16" s="578"/>
      <c r="O16" s="1263"/>
      <c r="P16" s="1263"/>
      <c r="Q16" s="1263"/>
      <c r="R16" s="535" t="s">
        <v>622</v>
      </c>
      <c r="S16" s="535" t="s">
        <v>623</v>
      </c>
      <c r="T16" s="535" t="s">
        <v>624</v>
      </c>
      <c r="U16" s="535" t="s">
        <v>625</v>
      </c>
      <c r="V16" s="535"/>
      <c r="W16" s="536" t="s">
        <v>274</v>
      </c>
      <c r="X16" s="1264" t="s">
        <v>273</v>
      </c>
      <c r="Y16" s="1264"/>
      <c r="Z16" s="1219"/>
      <c r="AA16" s="1251"/>
      <c r="AB16" s="1155"/>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7">
        <f ca="1">OFFSET(X17,0,-1)+1</f>
        <v>11</v>
      </c>
      <c r="Y17" s="1237"/>
      <c r="Z17" s="487">
        <f ca="1">OFFSET(Z17,0,-2)+1</f>
        <v>12</v>
      </c>
      <c r="AB17" s="487">
        <f ca="1">OFFSET(AB17,0,-2)+1</f>
        <v>13</v>
      </c>
    </row>
    <row r="18" spans="1:33" ht="22.5">
      <c r="A18" s="1238">
        <v>1</v>
      </c>
      <c r="B18" s="1053"/>
      <c r="C18" s="1053"/>
      <c r="D18" s="1053"/>
      <c r="E18" s="1054"/>
      <c r="F18" s="1055"/>
      <c r="G18" s="1053"/>
      <c r="H18" s="1053"/>
      <c r="I18" s="1041"/>
      <c r="J18" s="1046"/>
      <c r="K18" s="1046"/>
      <c r="L18" s="593">
        <f>mergeValue(A18)</f>
        <v>1</v>
      </c>
      <c r="M18" s="641" t="s">
        <v>20</v>
      </c>
      <c r="N18" s="580"/>
      <c r="O18" s="1250"/>
      <c r="P18" s="1250"/>
      <c r="Q18" s="1250"/>
      <c r="R18" s="1250"/>
      <c r="S18" s="1250"/>
      <c r="T18" s="1250"/>
      <c r="U18" s="1250"/>
      <c r="V18" s="1250"/>
      <c r="W18" s="1250"/>
      <c r="X18" s="1250"/>
      <c r="Y18" s="1250"/>
      <c r="Z18" s="1250"/>
      <c r="AA18" s="1250"/>
      <c r="AB18" s="630" t="s">
        <v>476</v>
      </c>
    </row>
    <row r="19" spans="1:33" ht="22.5">
      <c r="A19" s="1238"/>
      <c r="B19" s="1238">
        <v>1</v>
      </c>
      <c r="C19" s="1053"/>
      <c r="D19" s="1053"/>
      <c r="E19" s="1055"/>
      <c r="F19" s="1055"/>
      <c r="G19" s="1053"/>
      <c r="H19" s="1053"/>
      <c r="I19" s="1048"/>
      <c r="J19" s="1043"/>
      <c r="K19" s="1042"/>
      <c r="L19" s="593" t="str">
        <f>mergeValue(A19) &amp;"."&amp; mergeValue(B19)</f>
        <v>1.1</v>
      </c>
      <c r="M19" s="546" t="s">
        <v>16</v>
      </c>
      <c r="N19" s="580"/>
      <c r="O19" s="1250"/>
      <c r="P19" s="1250"/>
      <c r="Q19" s="1250"/>
      <c r="R19" s="1250"/>
      <c r="S19" s="1250"/>
      <c r="T19" s="1250"/>
      <c r="U19" s="1250"/>
      <c r="V19" s="1250"/>
      <c r="W19" s="1250"/>
      <c r="X19" s="1250"/>
      <c r="Y19" s="1250"/>
      <c r="Z19" s="1250"/>
      <c r="AA19" s="1250"/>
      <c r="AB19" s="630" t="s">
        <v>477</v>
      </c>
    </row>
    <row r="20" spans="1:33" ht="22.5">
      <c r="A20" s="1238"/>
      <c r="B20" s="1238"/>
      <c r="C20" s="1238">
        <v>1</v>
      </c>
      <c r="D20" s="1053"/>
      <c r="E20" s="1055"/>
      <c r="F20" s="1055"/>
      <c r="G20" s="1053"/>
      <c r="H20" s="1053"/>
      <c r="I20" s="1048"/>
      <c r="J20" s="1043"/>
      <c r="K20" s="1042"/>
      <c r="L20" s="593" t="str">
        <f>mergeValue(A20) &amp;"."&amp; mergeValue(B20)&amp;"."&amp; mergeValue(C20)</f>
        <v>1.1.1</v>
      </c>
      <c r="M20" s="547" t="s">
        <v>7</v>
      </c>
      <c r="N20" s="580"/>
      <c r="O20" s="1250"/>
      <c r="P20" s="1250"/>
      <c r="Q20" s="1250"/>
      <c r="R20" s="1250"/>
      <c r="S20" s="1250"/>
      <c r="T20" s="1250"/>
      <c r="U20" s="1250"/>
      <c r="V20" s="1250"/>
      <c r="W20" s="1250"/>
      <c r="X20" s="1250"/>
      <c r="Y20" s="1250"/>
      <c r="Z20" s="1250"/>
      <c r="AA20" s="1250"/>
      <c r="AB20" s="630" t="s">
        <v>633</v>
      </c>
    </row>
    <row r="21" spans="1:33" ht="22.5">
      <c r="A21" s="1238"/>
      <c r="B21" s="1238"/>
      <c r="C21" s="1238"/>
      <c r="D21" s="1238">
        <v>1</v>
      </c>
      <c r="E21" s="1055"/>
      <c r="F21" s="1055"/>
      <c r="G21" s="1053"/>
      <c r="H21" s="1053"/>
      <c r="I21" s="1048"/>
      <c r="J21" s="1043"/>
      <c r="K21" s="1042"/>
      <c r="L21" s="593" t="str">
        <f>mergeValue(A21) &amp;"."&amp; mergeValue(B21)&amp;"."&amp; mergeValue(C21)&amp;"."&amp; mergeValue(D21)</f>
        <v>1.1.1.1</v>
      </c>
      <c r="M21" s="548" t="s">
        <v>22</v>
      </c>
      <c r="N21" s="580"/>
      <c r="O21" s="1250"/>
      <c r="P21" s="1250"/>
      <c r="Q21" s="1250"/>
      <c r="R21" s="1250"/>
      <c r="S21" s="1250"/>
      <c r="T21" s="1250"/>
      <c r="U21" s="1250"/>
      <c r="V21" s="1250"/>
      <c r="W21" s="1250"/>
      <c r="X21" s="1250"/>
      <c r="Y21" s="1250"/>
      <c r="Z21" s="1250"/>
      <c r="AA21" s="1250"/>
      <c r="AB21" s="630" t="s">
        <v>634</v>
      </c>
    </row>
    <row r="22" spans="1:33" ht="0.2" customHeight="1">
      <c r="A22" s="1238"/>
      <c r="B22" s="1238"/>
      <c r="C22" s="1238"/>
      <c r="D22" s="1238"/>
      <c r="E22" s="1238">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8"/>
      <c r="B23" s="1238"/>
      <c r="C23" s="1238"/>
      <c r="D23" s="1238"/>
      <c r="E23" s="1238"/>
      <c r="F23" s="1238">
        <v>1</v>
      </c>
      <c r="G23" s="1053"/>
      <c r="H23" s="1053"/>
      <c r="I23" s="1260"/>
      <c r="J23" s="1043"/>
      <c r="K23" s="1042"/>
      <c r="L23" s="593" t="str">
        <f>mergeValue(A23) &amp;"."&amp; mergeValue(B23)&amp;"."&amp; mergeValue(C23)&amp;"."&amp; mergeValue(D23)&amp;"."&amp; mergeValue(F23)</f>
        <v>1.1.1.1.1</v>
      </c>
      <c r="M23" s="555" t="s">
        <v>10</v>
      </c>
      <c r="N23" s="581"/>
      <c r="O23" s="1241"/>
      <c r="P23" s="1242"/>
      <c r="Q23" s="1242"/>
      <c r="R23" s="1242"/>
      <c r="S23" s="1242"/>
      <c r="T23" s="1242"/>
      <c r="U23" s="1242"/>
      <c r="V23" s="1242"/>
      <c r="W23" s="1242"/>
      <c r="X23" s="1242"/>
      <c r="Y23" s="1242"/>
      <c r="Z23" s="1242"/>
      <c r="AA23" s="1243"/>
      <c r="AB23" s="630" t="s">
        <v>635</v>
      </c>
      <c r="AD23" s="504" t="str">
        <f>strCheckUnique(AE23:AE28)</f>
        <v/>
      </c>
      <c r="AF23" s="504"/>
    </row>
    <row r="24" spans="1:33" ht="135">
      <c r="A24" s="1238"/>
      <c r="B24" s="1238"/>
      <c r="C24" s="1238"/>
      <c r="D24" s="1238"/>
      <c r="E24" s="1238"/>
      <c r="F24" s="1238"/>
      <c r="G24" s="1238">
        <v>1</v>
      </c>
      <c r="H24" s="1053"/>
      <c r="I24" s="1260"/>
      <c r="J24" s="1261"/>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8"/>
      <c r="X24" s="1234" t="s">
        <v>84</v>
      </c>
      <c r="Y24" s="1248"/>
      <c r="Z24" s="1234"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8"/>
      <c r="B25" s="1238"/>
      <c r="C25" s="1238"/>
      <c r="D25" s="1238"/>
      <c r="E25" s="1238"/>
      <c r="F25" s="1238"/>
      <c r="G25" s="1238"/>
      <c r="H25" s="1053">
        <v>1</v>
      </c>
      <c r="I25" s="1260"/>
      <c r="J25" s="1261"/>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8"/>
      <c r="X25" s="1234"/>
      <c r="Y25" s="1248"/>
      <c r="Z25" s="1234"/>
      <c r="AA25" s="670"/>
      <c r="AB25" s="1209" t="s">
        <v>669</v>
      </c>
      <c r="AC25" s="500" t="str">
        <f>strCheckDate(O25:AA25)</f>
        <v/>
      </c>
      <c r="AF25" s="504"/>
    </row>
    <row r="26" spans="1:33" ht="14.25" hidden="1" customHeight="1">
      <c r="A26" s="1238"/>
      <c r="B26" s="1238"/>
      <c r="C26" s="1238"/>
      <c r="D26" s="1238"/>
      <c r="E26" s="1238"/>
      <c r="F26" s="1238"/>
      <c r="G26" s="1238"/>
      <c r="H26" s="1053"/>
      <c r="I26" s="1260"/>
      <c r="J26" s="1261"/>
      <c r="K26" s="1049"/>
      <c r="L26" s="600"/>
      <c r="M26" s="646"/>
      <c r="N26" s="646"/>
      <c r="O26" s="562"/>
      <c r="P26" s="493"/>
      <c r="Q26" s="493"/>
      <c r="R26" s="493"/>
      <c r="S26" s="493"/>
      <c r="T26" s="493"/>
      <c r="U26" s="559"/>
      <c r="V26" s="584"/>
      <c r="W26" s="1233"/>
      <c r="X26" s="1234"/>
      <c r="Y26" s="1233"/>
      <c r="Z26" s="1234"/>
      <c r="AA26" s="537"/>
      <c r="AB26" s="1210"/>
      <c r="AF26" s="504">
        <f ca="1">OFFSET(AF26,-1,0)</f>
        <v>0</v>
      </c>
    </row>
    <row r="27" spans="1:33" s="475" customFormat="1" ht="15" customHeight="1">
      <c r="A27" s="1238"/>
      <c r="B27" s="1238"/>
      <c r="C27" s="1238"/>
      <c r="D27" s="1238"/>
      <c r="E27" s="1238"/>
      <c r="F27" s="1238"/>
      <c r="G27" s="1238"/>
      <c r="H27" s="1053"/>
      <c r="I27" s="1260"/>
      <c r="J27" s="1261"/>
      <c r="K27" s="1050"/>
      <c r="L27" s="538"/>
      <c r="M27" s="557" t="s">
        <v>41</v>
      </c>
      <c r="N27" s="551"/>
      <c r="O27" s="545"/>
      <c r="P27" s="545"/>
      <c r="Q27" s="545"/>
      <c r="R27" s="545"/>
      <c r="S27" s="545"/>
      <c r="T27" s="545"/>
      <c r="U27" s="545"/>
      <c r="V27" s="545"/>
      <c r="W27" s="563"/>
      <c r="X27" s="564"/>
      <c r="Y27" s="563"/>
      <c r="Z27" s="551"/>
      <c r="AA27" s="560"/>
      <c r="AB27" s="1211"/>
      <c r="AC27" s="501"/>
      <c r="AD27" s="501"/>
      <c r="AE27" s="501"/>
      <c r="AF27" s="501"/>
      <c r="AG27" s="501"/>
    </row>
    <row r="28" spans="1:33" s="475" customFormat="1" ht="15" customHeight="1">
      <c r="A28" s="1238"/>
      <c r="B28" s="1238"/>
      <c r="C28" s="1238"/>
      <c r="D28" s="1238"/>
      <c r="E28" s="1238"/>
      <c r="F28" s="1238"/>
      <c r="G28" s="1053"/>
      <c r="H28" s="1053"/>
      <c r="I28" s="1260"/>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8"/>
      <c r="B29" s="1238"/>
      <c r="C29" s="1238"/>
      <c r="D29" s="1238"/>
      <c r="E29" s="1238"/>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8"/>
      <c r="B30" s="1238"/>
      <c r="C30" s="1238"/>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8"/>
      <c r="B31" s="1238"/>
      <c r="C31" s="1238"/>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8"/>
      <c r="B32" s="1238"/>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8"/>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2" t="s">
        <v>672</v>
      </c>
      <c r="N36" s="1202"/>
      <c r="O36" s="1202"/>
      <c r="P36" s="1202"/>
      <c r="Q36" s="1202"/>
      <c r="R36" s="1202"/>
      <c r="S36" s="1202"/>
      <c r="T36" s="1202"/>
      <c r="U36" s="1202"/>
      <c r="V36" s="1202"/>
      <c r="W36" s="1202"/>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3" t="s">
        <v>491</v>
      </c>
      <c r="G2" s="1204"/>
      <c r="H2" s="1205"/>
      <c r="I2" s="435"/>
    </row>
    <row r="3" spans="1:20" ht="3" customHeight="1"/>
    <row r="4" spans="1:20" s="190" customFormat="1" ht="11.25">
      <c r="A4" s="214"/>
      <c r="B4" s="214"/>
      <c r="C4" s="214"/>
      <c r="D4" s="214"/>
      <c r="F4" s="1155" t="s">
        <v>454</v>
      </c>
      <c r="G4" s="1155"/>
      <c r="H4" s="1155"/>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29.12.2021</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337"/>
      <c r="G15" s="149" t="s">
        <v>403</v>
      </c>
      <c r="H15" s="338"/>
      <c r="I15" s="339"/>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5" t="s">
        <v>674</v>
      </c>
      <c r="M5" s="1235"/>
      <c r="N5" s="1235"/>
      <c r="O5" s="1235"/>
      <c r="P5" s="1235"/>
      <c r="Q5" s="1235"/>
      <c r="R5" s="1235"/>
      <c r="S5" s="1235"/>
      <c r="T5" s="1235"/>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12" t="str">
        <f>IF(NameOrPr_ch="",IF(NameOrPr="","",NameOrPr),NameOrPr_ch)</f>
        <v>Министерство тарифного регулирования и энергетики Челябинской области</v>
      </c>
      <c r="O7" s="1212"/>
      <c r="P7" s="1212"/>
      <c r="Q7" s="1212"/>
      <c r="R7" s="1212"/>
      <c r="S7" s="1212"/>
      <c r="T7" s="1212"/>
      <c r="U7" s="669"/>
      <c r="AH7" s="585"/>
      <c r="AI7" s="585"/>
      <c r="AJ7" s="585"/>
      <c r="AK7" s="585"/>
    </row>
    <row r="8" spans="1:37" s="491" customFormat="1" ht="18.75">
      <c r="A8" s="505"/>
      <c r="B8" s="505"/>
      <c r="C8" s="505"/>
      <c r="D8" s="505"/>
      <c r="E8" s="505"/>
      <c r="F8" s="505"/>
      <c r="G8" s="505"/>
      <c r="H8" s="505"/>
      <c r="L8" s="499"/>
      <c r="M8" s="672" t="s">
        <v>596</v>
      </c>
      <c r="N8" s="1212" t="str">
        <f>IF(datePr_ch="",IF(datePr="","",datePr),datePr_ch)</f>
        <v>20.12.2021</v>
      </c>
      <c r="O8" s="1212"/>
      <c r="P8" s="1212"/>
      <c r="Q8" s="1212"/>
      <c r="R8" s="1212"/>
      <c r="S8" s="1212"/>
      <c r="T8" s="1212"/>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12" t="str">
        <f>IF(numberPr_ch="",IF(numberPr="","",numberPr),numberPr_ch)</f>
        <v>80/17</v>
      </c>
      <c r="O9" s="1212"/>
      <c r="P9" s="1212"/>
      <c r="Q9" s="1212"/>
      <c r="R9" s="1212"/>
      <c r="S9" s="1212"/>
      <c r="T9" s="1212"/>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12" t="str">
        <f>IF(IstPub_ch="",IF(IstPub="","",IstPub),IstPub_ch)</f>
        <v>Официальный сайт Министерства тарифного регулирования и энергетики Челябинской области</v>
      </c>
      <c r="O10" s="1212"/>
      <c r="P10" s="1212"/>
      <c r="Q10" s="1212"/>
      <c r="R10" s="1212"/>
      <c r="S10" s="1212"/>
      <c r="T10" s="1212"/>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36"/>
      <c r="M12" s="1236"/>
      <c r="N12" s="566"/>
      <c r="O12" s="1259"/>
      <c r="P12" s="1259"/>
      <c r="Q12" s="1259"/>
      <c r="R12" s="1259"/>
      <c r="S12" s="1259"/>
      <c r="T12" s="1259"/>
      <c r="U12" s="486"/>
      <c r="AE12" s="503" t="s">
        <v>373</v>
      </c>
      <c r="AH12" s="505"/>
      <c r="AI12" s="505"/>
      <c r="AJ12" s="505"/>
      <c r="AK12" s="505"/>
    </row>
    <row r="13" spans="1:37">
      <c r="J13" s="481"/>
      <c r="K13" s="481"/>
      <c r="L13" s="477"/>
      <c r="M13" s="477"/>
      <c r="N13" s="477"/>
      <c r="O13" s="1252"/>
      <c r="P13" s="1252"/>
      <c r="Q13" s="1252"/>
      <c r="R13" s="1252"/>
      <c r="S13" s="1252"/>
      <c r="T13" s="1252"/>
      <c r="U13" s="599"/>
      <c r="Z13" s="1252"/>
      <c r="AA13" s="1252"/>
      <c r="AB13" s="1252"/>
      <c r="AC13" s="1252"/>
      <c r="AD13" s="1252"/>
      <c r="AE13" s="1252"/>
    </row>
    <row r="14" spans="1:37">
      <c r="J14" s="481"/>
      <c r="K14" s="481"/>
      <c r="L14" s="1155" t="s">
        <v>454</v>
      </c>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t="s">
        <v>455</v>
      </c>
    </row>
    <row r="15" spans="1:37" ht="14.25" customHeight="1">
      <c r="J15" s="481"/>
      <c r="K15" s="481"/>
      <c r="L15" s="1219" t="s">
        <v>92</v>
      </c>
      <c r="M15" s="1219" t="s">
        <v>676</v>
      </c>
      <c r="N15" s="1273" t="s">
        <v>628</v>
      </c>
      <c r="O15" s="1273"/>
      <c r="P15" s="1273"/>
      <c r="Q15" s="1273"/>
      <c r="R15" s="1273" t="s">
        <v>629</v>
      </c>
      <c r="S15" s="1273"/>
      <c r="T15" s="1273"/>
      <c r="U15" s="1273"/>
      <c r="V15" s="1273" t="s">
        <v>630</v>
      </c>
      <c r="W15" s="1273"/>
      <c r="X15" s="1273"/>
      <c r="Y15" s="1273"/>
      <c r="Z15" s="1219" t="s">
        <v>641</v>
      </c>
      <c r="AA15" s="1219"/>
      <c r="AB15" s="1219"/>
      <c r="AC15" s="1219"/>
      <c r="AD15" s="1219"/>
      <c r="AE15" s="1219" t="s">
        <v>341</v>
      </c>
      <c r="AF15" s="1251" t="s">
        <v>275</v>
      </c>
      <c r="AG15" s="1155"/>
    </row>
    <row r="16" spans="1:37" s="523" customFormat="1" ht="27.75" customHeight="1">
      <c r="A16" s="585"/>
      <c r="B16" s="585"/>
      <c r="C16" s="585"/>
      <c r="D16" s="585"/>
      <c r="E16" s="585"/>
      <c r="F16" s="585"/>
      <c r="G16" s="591"/>
      <c r="H16" s="591"/>
      <c r="I16" s="531"/>
      <c r="J16" s="529"/>
      <c r="K16" s="529"/>
      <c r="L16" s="1219"/>
      <c r="M16" s="1219"/>
      <c r="N16" s="1273"/>
      <c r="O16" s="1273"/>
      <c r="P16" s="1273"/>
      <c r="Q16" s="1273"/>
      <c r="R16" s="1273"/>
      <c r="S16" s="1273"/>
      <c r="T16" s="1273"/>
      <c r="U16" s="1273"/>
      <c r="V16" s="1273"/>
      <c r="W16" s="1273"/>
      <c r="X16" s="1273"/>
      <c r="Y16" s="1273"/>
      <c r="Z16" s="1155" t="s">
        <v>679</v>
      </c>
      <c r="AA16" s="1155"/>
      <c r="AB16" s="1155" t="s">
        <v>654</v>
      </c>
      <c r="AC16" s="1155"/>
      <c r="AD16" s="1155"/>
      <c r="AE16" s="1219"/>
      <c r="AF16" s="1251"/>
      <c r="AG16" s="1155"/>
      <c r="AH16" s="585"/>
      <c r="AI16" s="585"/>
      <c r="AJ16" s="585"/>
      <c r="AK16" s="585"/>
    </row>
    <row r="17" spans="1:37" ht="14.25" customHeight="1">
      <c r="J17" s="481"/>
      <c r="K17" s="481"/>
      <c r="L17" s="1219"/>
      <c r="M17" s="1219"/>
      <c r="N17" s="1273"/>
      <c r="O17" s="1273"/>
      <c r="P17" s="1273"/>
      <c r="Q17" s="1273"/>
      <c r="R17" s="1273"/>
      <c r="S17" s="1273"/>
      <c r="T17" s="1273"/>
      <c r="U17" s="1273"/>
      <c r="V17" s="1273"/>
      <c r="W17" s="1273"/>
      <c r="X17" s="1273"/>
      <c r="Y17" s="1273"/>
      <c r="Z17" s="534" t="s">
        <v>677</v>
      </c>
      <c r="AA17" s="534" t="s">
        <v>678</v>
      </c>
      <c r="AB17" s="536" t="s">
        <v>274</v>
      </c>
      <c r="AC17" s="1264" t="s">
        <v>273</v>
      </c>
      <c r="AD17" s="1264"/>
      <c r="AE17" s="1219"/>
      <c r="AF17" s="1251"/>
      <c r="AG17" s="1155"/>
    </row>
    <row r="18" spans="1:37">
      <c r="J18" s="481"/>
      <c r="K18" s="489">
        <v>1</v>
      </c>
      <c r="L18" s="478" t="s">
        <v>93</v>
      </c>
      <c r="M18" s="478" t="s">
        <v>49</v>
      </c>
      <c r="N18" s="1274">
        <f ca="1">OFFSET(N18,0,-1)+1</f>
        <v>3</v>
      </c>
      <c r="O18" s="1274"/>
      <c r="P18" s="1274"/>
      <c r="Q18" s="1274"/>
      <c r="R18" s="1274">
        <f ca="1">OFFSET(N18,0,0)+1</f>
        <v>4</v>
      </c>
      <c r="S18" s="1274"/>
      <c r="T18" s="1274"/>
      <c r="U18" s="1274"/>
      <c r="V18" s="674"/>
      <c r="W18" s="674"/>
      <c r="X18" s="674"/>
      <c r="Y18" s="675">
        <f ca="1">OFFSET(R18,0,0)+1</f>
        <v>5</v>
      </c>
      <c r="Z18" s="487">
        <f ca="1">OFFSET(Z18,0,-1)+1</f>
        <v>6</v>
      </c>
      <c r="AA18" s="487">
        <f ca="1">OFFSET(AA18,0,-1)+1</f>
        <v>7</v>
      </c>
      <c r="AB18" s="487">
        <f ca="1">OFFSET(AB18,0,-1)+1</f>
        <v>8</v>
      </c>
      <c r="AC18" s="1274">
        <f ca="1">OFFSET(AC18,0,-1)+1</f>
        <v>9</v>
      </c>
      <c r="AD18" s="1274"/>
      <c r="AE18" s="487">
        <f ca="1">OFFSET(AE18,0,-2)+1</f>
        <v>10</v>
      </c>
      <c r="AF18" s="523"/>
      <c r="AG18" s="487">
        <f ca="1">OFFSET(AG18,0,-2)+1</f>
        <v>11</v>
      </c>
    </row>
    <row r="19" spans="1:37" ht="22.5">
      <c r="A19" s="1238">
        <v>1</v>
      </c>
      <c r="B19" s="1015"/>
      <c r="C19" s="1015"/>
      <c r="D19" s="1015"/>
      <c r="E19" s="1015"/>
      <c r="F19" s="1008"/>
      <c r="G19" s="1014"/>
      <c r="H19" s="1014"/>
      <c r="I19" s="996"/>
      <c r="J19" s="995"/>
      <c r="K19" s="995"/>
      <c r="L19" s="593">
        <f>mergeValue(A19)</f>
        <v>1</v>
      </c>
      <c r="M19" s="641" t="s">
        <v>20</v>
      </c>
      <c r="N19" s="1275"/>
      <c r="O19" s="1275"/>
      <c r="P19" s="1275"/>
      <c r="Q19" s="1275"/>
      <c r="R19" s="1275"/>
      <c r="S19" s="1275"/>
      <c r="T19" s="1275"/>
      <c r="U19" s="1275"/>
      <c r="V19" s="1275"/>
      <c r="W19" s="1275"/>
      <c r="X19" s="1275"/>
      <c r="Y19" s="1275"/>
      <c r="Z19" s="1275"/>
      <c r="AA19" s="1275"/>
      <c r="AB19" s="1275"/>
      <c r="AC19" s="1275"/>
      <c r="AD19" s="1275"/>
      <c r="AE19" s="1275"/>
      <c r="AF19" s="1275"/>
      <c r="AG19" s="581" t="s">
        <v>476</v>
      </c>
    </row>
    <row r="20" spans="1:37" ht="22.5">
      <c r="A20" s="1238"/>
      <c r="B20" s="1238">
        <v>1</v>
      </c>
      <c r="C20" s="1015"/>
      <c r="D20" s="1015"/>
      <c r="E20" s="1015"/>
      <c r="F20" s="1008"/>
      <c r="G20" s="1017"/>
      <c r="H20" s="1018"/>
      <c r="I20" s="997"/>
      <c r="J20" s="992"/>
      <c r="K20" s="990"/>
      <c r="L20" s="593" t="str">
        <f>mergeValue(A20) &amp;"."&amp; mergeValue(B20)</f>
        <v>1.1</v>
      </c>
      <c r="M20" s="546" t="s">
        <v>16</v>
      </c>
      <c r="N20" s="1276"/>
      <c r="O20" s="1276"/>
      <c r="P20" s="1276"/>
      <c r="Q20" s="1276"/>
      <c r="R20" s="1276"/>
      <c r="S20" s="1276"/>
      <c r="T20" s="1276"/>
      <c r="U20" s="1276"/>
      <c r="V20" s="1276"/>
      <c r="W20" s="1276"/>
      <c r="X20" s="1276"/>
      <c r="Y20" s="1276"/>
      <c r="Z20" s="1276"/>
      <c r="AA20" s="1276"/>
      <c r="AB20" s="1276"/>
      <c r="AC20" s="1276"/>
      <c r="AD20" s="1276"/>
      <c r="AE20" s="1276"/>
      <c r="AF20" s="1276"/>
      <c r="AG20" s="581" t="s">
        <v>477</v>
      </c>
    </row>
    <row r="21" spans="1:37" ht="22.5">
      <c r="A21" s="1238"/>
      <c r="B21" s="1238"/>
      <c r="C21" s="1238">
        <v>1</v>
      </c>
      <c r="D21" s="1015"/>
      <c r="E21" s="1015"/>
      <c r="F21" s="1008"/>
      <c r="G21" s="1017"/>
      <c r="H21" s="1018"/>
      <c r="I21" s="997"/>
      <c r="J21" s="992"/>
      <c r="K21" s="990"/>
      <c r="L21" s="593" t="str">
        <f>mergeValue(A21) &amp;"."&amp; mergeValue(B21)&amp;"."&amp; mergeValue(C21)</f>
        <v>1.1.1</v>
      </c>
      <c r="M21" s="547" t="s">
        <v>7</v>
      </c>
      <c r="N21" s="1276"/>
      <c r="O21" s="1276"/>
      <c r="P21" s="1276"/>
      <c r="Q21" s="1276"/>
      <c r="R21" s="1276"/>
      <c r="S21" s="1276"/>
      <c r="T21" s="1276"/>
      <c r="U21" s="1276"/>
      <c r="V21" s="1276"/>
      <c r="W21" s="1276"/>
      <c r="X21" s="1276"/>
      <c r="Y21" s="1276"/>
      <c r="Z21" s="1276"/>
      <c r="AA21" s="1276"/>
      <c r="AB21" s="1276"/>
      <c r="AC21" s="1276"/>
      <c r="AD21" s="1276"/>
      <c r="AE21" s="1276"/>
      <c r="AF21" s="1276"/>
      <c r="AG21" s="581" t="s">
        <v>633</v>
      </c>
    </row>
    <row r="22" spans="1:37" ht="15" customHeight="1">
      <c r="A22" s="1238"/>
      <c r="B22" s="1238"/>
      <c r="C22" s="1238"/>
      <c r="D22" s="1238">
        <v>1</v>
      </c>
      <c r="E22" s="1015"/>
      <c r="F22" s="1008"/>
      <c r="G22" s="1017"/>
      <c r="H22" s="1018"/>
      <c r="I22" s="997"/>
      <c r="J22" s="992"/>
      <c r="K22" s="990"/>
      <c r="L22" s="593" t="str">
        <f>mergeValue(A22) &amp;"."&amp; mergeValue(B22)&amp;"."&amp; mergeValue(C22)&amp;"."&amp; mergeValue(D22)</f>
        <v>1.1.1.1</v>
      </c>
      <c r="M22" s="548" t="s">
        <v>22</v>
      </c>
      <c r="N22" s="1276"/>
      <c r="O22" s="1276"/>
      <c r="P22" s="1276"/>
      <c r="Q22" s="1276"/>
      <c r="R22" s="1276"/>
      <c r="S22" s="1276"/>
      <c r="T22" s="1276"/>
      <c r="U22" s="1276"/>
      <c r="V22" s="1276"/>
      <c r="W22" s="1276"/>
      <c r="X22" s="1276"/>
      <c r="Y22" s="1276"/>
      <c r="Z22" s="1276"/>
      <c r="AA22" s="1276"/>
      <c r="AB22" s="1276"/>
      <c r="AC22" s="1276"/>
      <c r="AD22" s="1276"/>
      <c r="AE22" s="1276"/>
      <c r="AF22" s="1276"/>
      <c r="AG22" s="581" t="s">
        <v>680</v>
      </c>
    </row>
    <row r="23" spans="1:37" ht="20.100000000000001" customHeight="1">
      <c r="A23" s="1238"/>
      <c r="B23" s="1238"/>
      <c r="C23" s="1238"/>
      <c r="D23" s="1238"/>
      <c r="E23" s="1238">
        <v>1</v>
      </c>
      <c r="F23" s="1008"/>
      <c r="G23" s="1017"/>
      <c r="H23" s="1018"/>
      <c r="I23" s="1019"/>
      <c r="J23" s="1009"/>
      <c r="K23" s="1154"/>
      <c r="L23" s="1277" t="str">
        <f>mergeValue(A23) &amp;"."&amp; mergeValue(B23)&amp;"."&amp; mergeValue(C23)&amp;"."&amp; mergeValue(D23)&amp;"."&amp; mergeValue(E23)</f>
        <v>1.1.1.1.1</v>
      </c>
      <c r="M23" s="1278"/>
      <c r="N23" s="1234" t="s">
        <v>85</v>
      </c>
      <c r="O23" s="1272"/>
      <c r="P23" s="1268">
        <v>1</v>
      </c>
      <c r="Q23" s="1269"/>
      <c r="R23" s="1234" t="s">
        <v>85</v>
      </c>
      <c r="S23" s="1272"/>
      <c r="T23" s="1268">
        <v>1</v>
      </c>
      <c r="U23" s="1269"/>
      <c r="V23" s="1234" t="s">
        <v>85</v>
      </c>
      <c r="W23" s="561"/>
      <c r="X23" s="539">
        <v>1</v>
      </c>
      <c r="Y23" s="1096"/>
      <c r="Z23" s="671"/>
      <c r="AA23" s="671"/>
      <c r="AB23" s="1248"/>
      <c r="AC23" s="1234" t="s">
        <v>84</v>
      </c>
      <c r="AD23" s="1248"/>
      <c r="AE23" s="1234" t="s">
        <v>85</v>
      </c>
      <c r="AF23" s="578"/>
      <c r="AG23" s="1265" t="s">
        <v>681</v>
      </c>
      <c r="AH23" s="500" t="str">
        <f>strCheckDate(Z24:AF24)</f>
        <v/>
      </c>
      <c r="AI23" s="504" t="str">
        <f>IF(AND(COUNTIF(AJ18:AJ27,AJ23)&gt;1,AJ23&lt;&gt;""),"ErrUnique:HasDoubleConn","")</f>
        <v/>
      </c>
      <c r="AJ23" s="504"/>
      <c r="AK23" s="504"/>
    </row>
    <row r="24" spans="1:37" ht="20.100000000000001" customHeight="1">
      <c r="A24" s="1238"/>
      <c r="B24" s="1238"/>
      <c r="C24" s="1238"/>
      <c r="D24" s="1238"/>
      <c r="E24" s="1238"/>
      <c r="F24" s="1008"/>
      <c r="G24" s="1017"/>
      <c r="H24" s="1018"/>
      <c r="I24" s="1019"/>
      <c r="J24" s="1009"/>
      <c r="K24" s="1154"/>
      <c r="L24" s="1277"/>
      <c r="M24" s="1278"/>
      <c r="N24" s="1234"/>
      <c r="O24" s="1272"/>
      <c r="P24" s="1268"/>
      <c r="Q24" s="1270"/>
      <c r="R24" s="1234"/>
      <c r="S24" s="1272"/>
      <c r="T24" s="1268"/>
      <c r="U24" s="1271"/>
      <c r="V24" s="1234"/>
      <c r="W24" s="601"/>
      <c r="X24" s="565"/>
      <c r="Y24" s="565"/>
      <c r="Z24" s="572"/>
      <c r="AA24" s="603" t="str">
        <f>AB23 &amp; "-" &amp; AD23</f>
        <v>-</v>
      </c>
      <c r="AB24" s="1233"/>
      <c r="AC24" s="1234"/>
      <c r="AD24" s="1233"/>
      <c r="AE24" s="1234"/>
      <c r="AF24" s="673"/>
      <c r="AG24" s="1266"/>
      <c r="AI24" s="504"/>
      <c r="AJ24" s="504"/>
      <c r="AK24" s="504"/>
    </row>
    <row r="25" spans="1:37" ht="20.100000000000001" customHeight="1">
      <c r="A25" s="1238"/>
      <c r="B25" s="1238"/>
      <c r="C25" s="1238"/>
      <c r="D25" s="1238"/>
      <c r="E25" s="1238"/>
      <c r="F25" s="1008"/>
      <c r="G25" s="1017"/>
      <c r="H25" s="1018"/>
      <c r="I25" s="1019"/>
      <c r="J25" s="1009"/>
      <c r="K25" s="1154"/>
      <c r="L25" s="1277"/>
      <c r="M25" s="1278"/>
      <c r="N25" s="1234"/>
      <c r="O25" s="1272"/>
      <c r="P25" s="1268"/>
      <c r="Q25" s="1271"/>
      <c r="R25" s="1234"/>
      <c r="S25" s="602"/>
      <c r="T25" s="558"/>
      <c r="U25" s="565"/>
      <c r="V25" s="571"/>
      <c r="W25" s="571"/>
      <c r="X25" s="571"/>
      <c r="Y25" s="571"/>
      <c r="Z25" s="572"/>
      <c r="AA25" s="572"/>
      <c r="AB25" s="573"/>
      <c r="AC25" s="564"/>
      <c r="AD25" s="564"/>
      <c r="AE25" s="573"/>
      <c r="AF25" s="564"/>
      <c r="AG25" s="1266"/>
      <c r="AI25" s="504"/>
      <c r="AJ25" s="504"/>
      <c r="AK25" s="504"/>
    </row>
    <row r="26" spans="1:37" ht="20.100000000000001" customHeight="1">
      <c r="A26" s="1238"/>
      <c r="B26" s="1238"/>
      <c r="C26" s="1238"/>
      <c r="D26" s="1238"/>
      <c r="E26" s="1238"/>
      <c r="F26" s="1008"/>
      <c r="G26" s="1017"/>
      <c r="H26" s="1018"/>
      <c r="I26" s="1019"/>
      <c r="J26" s="1009"/>
      <c r="K26" s="1154"/>
      <c r="L26" s="1277"/>
      <c r="M26" s="1278"/>
      <c r="N26" s="1234"/>
      <c r="O26" s="574"/>
      <c r="P26" s="576"/>
      <c r="Q26" s="575"/>
      <c r="R26" s="571"/>
      <c r="S26" s="571"/>
      <c r="T26" s="571"/>
      <c r="U26" s="571"/>
      <c r="V26" s="571"/>
      <c r="W26" s="571"/>
      <c r="X26" s="571"/>
      <c r="Y26" s="571"/>
      <c r="Z26" s="572"/>
      <c r="AA26" s="572"/>
      <c r="AB26" s="573"/>
      <c r="AC26" s="564"/>
      <c r="AD26" s="564"/>
      <c r="AE26" s="573"/>
      <c r="AF26" s="564"/>
      <c r="AG26" s="1266"/>
      <c r="AI26" s="504"/>
      <c r="AJ26" s="504"/>
      <c r="AK26" s="504"/>
    </row>
    <row r="27" spans="1:37" s="475" customFormat="1" ht="15" customHeight="1">
      <c r="A27" s="1238"/>
      <c r="B27" s="1238"/>
      <c r="C27" s="1238"/>
      <c r="D27" s="1238"/>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7"/>
      <c r="AH27" s="501"/>
      <c r="AI27" s="501"/>
      <c r="AJ27" s="213"/>
      <c r="AK27" s="213"/>
    </row>
    <row r="28" spans="1:37" s="475" customFormat="1" ht="15" customHeight="1">
      <c r="A28" s="1238"/>
      <c r="B28" s="1238"/>
      <c r="C28" s="1238"/>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8"/>
      <c r="B29" s="1238"/>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8"/>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2" t="s">
        <v>682</v>
      </c>
      <c r="N33" s="1202"/>
      <c r="O33" s="1202"/>
      <c r="P33" s="1202"/>
      <c r="Q33" s="1202"/>
      <c r="R33" s="1202"/>
      <c r="S33" s="1202"/>
      <c r="T33" s="1202"/>
      <c r="U33" s="1202"/>
      <c r="V33" s="1202"/>
      <c r="W33" s="1202"/>
      <c r="X33" s="1202"/>
      <c r="Y33" s="1202"/>
      <c r="Z33" s="1202"/>
      <c r="AA33" s="1202"/>
      <c r="AB33" s="1202"/>
      <c r="AC33" s="1202"/>
      <c r="AD33" s="1202"/>
      <c r="AE33" s="1202"/>
      <c r="AF33" s="1202"/>
      <c r="AG33" s="1202"/>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0" t="str">
        <f>"Код отчёта: " &amp; GetCode()</f>
        <v>Код отчёта: FAS.JKH.OPEN.INFO.PRICE.WARM</v>
      </c>
      <c r="C2" s="1130"/>
      <c r="D2" s="1130"/>
      <c r="E2" s="1130"/>
      <c r="F2" s="1130"/>
      <c r="G2" s="1130"/>
      <c r="Q2" s="231"/>
      <c r="R2" s="231"/>
      <c r="S2" s="231"/>
      <c r="T2" s="231"/>
      <c r="U2" s="231"/>
      <c r="V2" s="231"/>
      <c r="W2" s="231"/>
    </row>
    <row r="3" spans="1:27" ht="18" customHeight="1">
      <c r="B3" s="1131" t="str">
        <f>"Версия " &amp; GetVersion()</f>
        <v>Версия 1.0.2</v>
      </c>
      <c r="C3" s="1131"/>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5" t="s">
        <v>769</v>
      </c>
      <c r="C5" s="1136"/>
      <c r="D5" s="1136"/>
      <c r="E5" s="1136"/>
      <c r="F5" s="1136"/>
      <c r="G5" s="1136"/>
      <c r="H5" s="1136"/>
      <c r="I5" s="1136"/>
      <c r="J5" s="1136"/>
      <c r="K5" s="1136"/>
      <c r="L5" s="1136"/>
      <c r="M5" s="1136"/>
      <c r="N5" s="1136"/>
      <c r="O5" s="1136"/>
      <c r="P5" s="1136"/>
      <c r="Q5" s="1136"/>
      <c r="R5" s="1136"/>
      <c r="S5" s="1136"/>
      <c r="T5" s="1136"/>
      <c r="U5" s="1136"/>
      <c r="V5" s="1136"/>
      <c r="W5" s="1136"/>
      <c r="X5" s="1136"/>
      <c r="Y5" s="113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2" t="s">
        <v>589</v>
      </c>
      <c r="F7" s="1132"/>
      <c r="G7" s="1132"/>
      <c r="H7" s="1132"/>
      <c r="I7" s="1132"/>
      <c r="J7" s="1132"/>
      <c r="K7" s="1132"/>
      <c r="L7" s="1132"/>
      <c r="M7" s="1132"/>
      <c r="N7" s="1132"/>
      <c r="O7" s="1132"/>
      <c r="P7" s="1132"/>
      <c r="Q7" s="1132"/>
      <c r="R7" s="1132"/>
      <c r="S7" s="1132"/>
      <c r="T7" s="1132"/>
      <c r="U7" s="1132"/>
      <c r="V7" s="1132"/>
      <c r="W7" s="1132"/>
      <c r="X7" s="1132"/>
      <c r="Y7" s="59"/>
    </row>
    <row r="8" spans="1:27" ht="15" customHeight="1">
      <c r="A8" s="43"/>
      <c r="B8" s="78"/>
      <c r="C8" s="77"/>
      <c r="D8" s="60"/>
      <c r="E8" s="1132"/>
      <c r="F8" s="1132"/>
      <c r="G8" s="1132"/>
      <c r="H8" s="1132"/>
      <c r="I8" s="1132"/>
      <c r="J8" s="1132"/>
      <c r="K8" s="1132"/>
      <c r="L8" s="1132"/>
      <c r="M8" s="1132"/>
      <c r="N8" s="1132"/>
      <c r="O8" s="1132"/>
      <c r="P8" s="1132"/>
      <c r="Q8" s="1132"/>
      <c r="R8" s="1132"/>
      <c r="S8" s="1132"/>
      <c r="T8" s="1132"/>
      <c r="U8" s="1132"/>
      <c r="V8" s="1132"/>
      <c r="W8" s="1132"/>
      <c r="X8" s="1132"/>
      <c r="Y8" s="59"/>
    </row>
    <row r="9" spans="1:27" ht="15" customHeight="1">
      <c r="A9" s="43"/>
      <c r="B9" s="78"/>
      <c r="C9" s="77"/>
      <c r="D9" s="60"/>
      <c r="E9" s="1132"/>
      <c r="F9" s="1132"/>
      <c r="G9" s="1132"/>
      <c r="H9" s="1132"/>
      <c r="I9" s="1132"/>
      <c r="J9" s="1132"/>
      <c r="K9" s="1132"/>
      <c r="L9" s="1132"/>
      <c r="M9" s="1132"/>
      <c r="N9" s="1132"/>
      <c r="O9" s="1132"/>
      <c r="P9" s="1132"/>
      <c r="Q9" s="1132"/>
      <c r="R9" s="1132"/>
      <c r="S9" s="1132"/>
      <c r="T9" s="1132"/>
      <c r="U9" s="1132"/>
      <c r="V9" s="1132"/>
      <c r="W9" s="1132"/>
      <c r="X9" s="1132"/>
      <c r="Y9" s="59"/>
    </row>
    <row r="10" spans="1:27" ht="10.5" customHeight="1">
      <c r="A10" s="43"/>
      <c r="B10" s="78"/>
      <c r="C10" s="77"/>
      <c r="D10" s="60"/>
      <c r="E10" s="1132"/>
      <c r="F10" s="1132"/>
      <c r="G10" s="1132"/>
      <c r="H10" s="1132"/>
      <c r="I10" s="1132"/>
      <c r="J10" s="1132"/>
      <c r="K10" s="1132"/>
      <c r="L10" s="1132"/>
      <c r="M10" s="1132"/>
      <c r="N10" s="1132"/>
      <c r="O10" s="1132"/>
      <c r="P10" s="1132"/>
      <c r="Q10" s="1132"/>
      <c r="R10" s="1132"/>
      <c r="S10" s="1132"/>
      <c r="T10" s="1132"/>
      <c r="U10" s="1132"/>
      <c r="V10" s="1132"/>
      <c r="W10" s="1132"/>
      <c r="X10" s="1132"/>
      <c r="Y10" s="59"/>
    </row>
    <row r="11" spans="1:27" ht="27" customHeight="1">
      <c r="A11" s="43"/>
      <c r="B11" s="78"/>
      <c r="C11" s="77"/>
      <c r="D11" s="60"/>
      <c r="E11" s="1132"/>
      <c r="F11" s="1132"/>
      <c r="G11" s="1132"/>
      <c r="H11" s="1132"/>
      <c r="I11" s="1132"/>
      <c r="J11" s="1132"/>
      <c r="K11" s="1132"/>
      <c r="L11" s="1132"/>
      <c r="M11" s="1132"/>
      <c r="N11" s="1132"/>
      <c r="O11" s="1132"/>
      <c r="P11" s="1132"/>
      <c r="Q11" s="1132"/>
      <c r="R11" s="1132"/>
      <c r="S11" s="1132"/>
      <c r="T11" s="1132"/>
      <c r="U11" s="1132"/>
      <c r="V11" s="1132"/>
      <c r="W11" s="1132"/>
      <c r="X11" s="1132"/>
      <c r="Y11" s="59"/>
    </row>
    <row r="12" spans="1:27" ht="12" customHeight="1">
      <c r="A12" s="43"/>
      <c r="B12" s="78"/>
      <c r="C12" s="77"/>
      <c r="D12" s="60"/>
      <c r="E12" s="1132"/>
      <c r="F12" s="1132"/>
      <c r="G12" s="1132"/>
      <c r="H12" s="1132"/>
      <c r="I12" s="1132"/>
      <c r="J12" s="1132"/>
      <c r="K12" s="1132"/>
      <c r="L12" s="1132"/>
      <c r="M12" s="1132"/>
      <c r="N12" s="1132"/>
      <c r="O12" s="1132"/>
      <c r="P12" s="1132"/>
      <c r="Q12" s="1132"/>
      <c r="R12" s="1132"/>
      <c r="S12" s="1132"/>
      <c r="T12" s="1132"/>
      <c r="U12" s="1132"/>
      <c r="V12" s="1132"/>
      <c r="W12" s="1132"/>
      <c r="X12" s="1132"/>
      <c r="Y12" s="59"/>
    </row>
    <row r="13" spans="1:27" ht="38.25" customHeight="1">
      <c r="A13" s="43"/>
      <c r="B13" s="78"/>
      <c r="C13" s="77"/>
      <c r="D13" s="60"/>
      <c r="E13" s="1132"/>
      <c r="F13" s="1132"/>
      <c r="G13" s="1132"/>
      <c r="H13" s="1132"/>
      <c r="I13" s="1132"/>
      <c r="J13" s="1132"/>
      <c r="K13" s="1132"/>
      <c r="L13" s="1132"/>
      <c r="M13" s="1132"/>
      <c r="N13" s="1132"/>
      <c r="O13" s="1132"/>
      <c r="P13" s="1132"/>
      <c r="Q13" s="1132"/>
      <c r="R13" s="1132"/>
      <c r="S13" s="1132"/>
      <c r="T13" s="1132"/>
      <c r="U13" s="1132"/>
      <c r="V13" s="1132"/>
      <c r="W13" s="1132"/>
      <c r="X13" s="1132"/>
      <c r="Y13" s="73"/>
    </row>
    <row r="14" spans="1:27" ht="15" customHeight="1">
      <c r="A14" s="43"/>
      <c r="B14" s="78"/>
      <c r="C14" s="77"/>
      <c r="D14" s="60"/>
      <c r="E14" s="1132"/>
      <c r="F14" s="1132"/>
      <c r="G14" s="1132"/>
      <c r="H14" s="1132"/>
      <c r="I14" s="1132"/>
      <c r="J14" s="1132"/>
      <c r="K14" s="1132"/>
      <c r="L14" s="1132"/>
      <c r="M14" s="1132"/>
      <c r="N14" s="1132"/>
      <c r="O14" s="1132"/>
      <c r="P14" s="1132"/>
      <c r="Q14" s="1132"/>
      <c r="R14" s="1132"/>
      <c r="S14" s="1132"/>
      <c r="T14" s="1132"/>
      <c r="U14" s="1132"/>
      <c r="V14" s="1132"/>
      <c r="W14" s="1132"/>
      <c r="X14" s="1132"/>
      <c r="Y14" s="59"/>
    </row>
    <row r="15" spans="1:27" ht="15">
      <c r="A15" s="43"/>
      <c r="B15" s="78"/>
      <c r="C15" s="77"/>
      <c r="D15" s="60"/>
      <c r="E15" s="1132"/>
      <c r="F15" s="1132"/>
      <c r="G15" s="1132"/>
      <c r="H15" s="1132"/>
      <c r="I15" s="1132"/>
      <c r="J15" s="1132"/>
      <c r="K15" s="1132"/>
      <c r="L15" s="1132"/>
      <c r="M15" s="1132"/>
      <c r="N15" s="1132"/>
      <c r="O15" s="1132"/>
      <c r="P15" s="1132"/>
      <c r="Q15" s="1132"/>
      <c r="R15" s="1132"/>
      <c r="S15" s="1132"/>
      <c r="T15" s="1132"/>
      <c r="U15" s="1132"/>
      <c r="V15" s="1132"/>
      <c r="W15" s="1132"/>
      <c r="X15" s="1132"/>
      <c r="Y15" s="59"/>
    </row>
    <row r="16" spans="1:27" ht="15">
      <c r="A16" s="43"/>
      <c r="B16" s="78"/>
      <c r="C16" s="77"/>
      <c r="D16" s="60"/>
      <c r="E16" s="1132"/>
      <c r="F16" s="1132"/>
      <c r="G16" s="1132"/>
      <c r="H16" s="1132"/>
      <c r="I16" s="1132"/>
      <c r="J16" s="1132"/>
      <c r="K16" s="1132"/>
      <c r="L16" s="1132"/>
      <c r="M16" s="1132"/>
      <c r="N16" s="1132"/>
      <c r="O16" s="1132"/>
      <c r="P16" s="1132"/>
      <c r="Q16" s="1132"/>
      <c r="R16" s="1132"/>
      <c r="S16" s="1132"/>
      <c r="T16" s="1132"/>
      <c r="U16" s="1132"/>
      <c r="V16" s="1132"/>
      <c r="W16" s="1132"/>
      <c r="X16" s="1132"/>
      <c r="Y16" s="59"/>
    </row>
    <row r="17" spans="1:25" ht="15" customHeight="1">
      <c r="A17" s="43"/>
      <c r="B17" s="78"/>
      <c r="C17" s="77"/>
      <c r="D17" s="60"/>
      <c r="E17" s="1132"/>
      <c r="F17" s="1132"/>
      <c r="G17" s="1132"/>
      <c r="H17" s="1132"/>
      <c r="I17" s="1132"/>
      <c r="J17" s="1132"/>
      <c r="K17" s="1132"/>
      <c r="L17" s="1132"/>
      <c r="M17" s="1132"/>
      <c r="N17" s="1132"/>
      <c r="O17" s="1132"/>
      <c r="P17" s="1132"/>
      <c r="Q17" s="1132"/>
      <c r="R17" s="1132"/>
      <c r="S17" s="1132"/>
      <c r="T17" s="1132"/>
      <c r="U17" s="1132"/>
      <c r="V17" s="1132"/>
      <c r="W17" s="1132"/>
      <c r="X17" s="1132"/>
      <c r="Y17" s="59"/>
    </row>
    <row r="18" spans="1:25" ht="15">
      <c r="A18" s="43"/>
      <c r="B18" s="78"/>
      <c r="C18" s="77"/>
      <c r="D18" s="60"/>
      <c r="E18" s="1132"/>
      <c r="F18" s="1132"/>
      <c r="G18" s="1132"/>
      <c r="H18" s="1132"/>
      <c r="I18" s="1132"/>
      <c r="J18" s="1132"/>
      <c r="K18" s="1132"/>
      <c r="L18" s="1132"/>
      <c r="M18" s="1132"/>
      <c r="N18" s="1132"/>
      <c r="O18" s="1132"/>
      <c r="P18" s="1132"/>
      <c r="Q18" s="1132"/>
      <c r="R18" s="1132"/>
      <c r="S18" s="1132"/>
      <c r="T18" s="1132"/>
      <c r="U18" s="1132"/>
      <c r="V18" s="1132"/>
      <c r="W18" s="1132"/>
      <c r="X18" s="1132"/>
      <c r="Y18" s="59"/>
    </row>
    <row r="19" spans="1:25" ht="59.25" customHeight="1">
      <c r="A19" s="43"/>
      <c r="B19" s="78"/>
      <c r="C19" s="77"/>
      <c r="D19" s="66"/>
      <c r="E19" s="1132"/>
      <c r="F19" s="1132"/>
      <c r="G19" s="1132"/>
      <c r="H19" s="1132"/>
      <c r="I19" s="1132"/>
      <c r="J19" s="1132"/>
      <c r="K19" s="1132"/>
      <c r="L19" s="1132"/>
      <c r="M19" s="1132"/>
      <c r="N19" s="1132"/>
      <c r="O19" s="1132"/>
      <c r="P19" s="1132"/>
      <c r="Q19" s="1132"/>
      <c r="R19" s="1132"/>
      <c r="S19" s="1132"/>
      <c r="T19" s="1132"/>
      <c r="U19" s="1132"/>
      <c r="V19" s="1132"/>
      <c r="W19" s="1132"/>
      <c r="X19" s="113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8" t="s">
        <v>254</v>
      </c>
      <c r="G21" s="1139"/>
      <c r="H21" s="1139"/>
      <c r="I21" s="1139"/>
      <c r="J21" s="1139"/>
      <c r="K21" s="1139"/>
      <c r="L21" s="1139"/>
      <c r="M21" s="1139"/>
      <c r="N21" s="60"/>
      <c r="O21" s="71" t="s">
        <v>237</v>
      </c>
      <c r="P21" s="1140" t="s">
        <v>238</v>
      </c>
      <c r="Q21" s="1141"/>
      <c r="R21" s="1141"/>
      <c r="S21" s="1141"/>
      <c r="T21" s="1141"/>
      <c r="U21" s="1141"/>
      <c r="V21" s="1141"/>
      <c r="W21" s="1141"/>
      <c r="X21" s="1141"/>
      <c r="Y21" s="59"/>
    </row>
    <row r="22" spans="1:25" ht="14.25" hidden="1" customHeight="1">
      <c r="A22" s="43"/>
      <c r="B22" s="78"/>
      <c r="C22" s="77"/>
      <c r="D22" s="61"/>
      <c r="E22" s="94" t="s">
        <v>237</v>
      </c>
      <c r="F22" s="1138" t="s">
        <v>240</v>
      </c>
      <c r="G22" s="1139"/>
      <c r="H22" s="1139"/>
      <c r="I22" s="1139"/>
      <c r="J22" s="1139"/>
      <c r="K22" s="1139"/>
      <c r="L22" s="1139"/>
      <c r="M22" s="1139"/>
      <c r="N22" s="60"/>
      <c r="O22" s="74" t="s">
        <v>237</v>
      </c>
      <c r="P22" s="1140" t="s">
        <v>587</v>
      </c>
      <c r="Q22" s="1141"/>
      <c r="R22" s="1141"/>
      <c r="S22" s="1141"/>
      <c r="T22" s="1141"/>
      <c r="U22" s="1141"/>
      <c r="V22" s="1141"/>
      <c r="W22" s="1141"/>
      <c r="X22" s="1141"/>
      <c r="Y22" s="59"/>
    </row>
    <row r="23" spans="1:25" ht="27" hidden="1" customHeight="1">
      <c r="A23" s="43"/>
      <c r="B23" s="78"/>
      <c r="C23" s="77"/>
      <c r="D23" s="61"/>
      <c r="E23" s="60"/>
      <c r="F23" s="60"/>
      <c r="G23" s="60"/>
      <c r="H23" s="60"/>
      <c r="I23" s="60"/>
      <c r="J23" s="60"/>
      <c r="K23" s="60"/>
      <c r="L23" s="60"/>
      <c r="M23" s="60"/>
      <c r="N23" s="60"/>
      <c r="O23" s="60"/>
      <c r="P23" s="1133"/>
      <c r="Q23" s="1133"/>
      <c r="R23" s="1133"/>
      <c r="S23" s="1133"/>
      <c r="T23" s="1133"/>
      <c r="U23" s="1133"/>
      <c r="V23" s="1133"/>
      <c r="W23" s="113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7" t="s">
        <v>394</v>
      </c>
      <c r="F35" s="1137"/>
      <c r="G35" s="1137"/>
      <c r="H35" s="1137"/>
      <c r="I35" s="1137"/>
      <c r="J35" s="1137"/>
      <c r="K35" s="1137"/>
      <c r="L35" s="1137"/>
      <c r="M35" s="1137"/>
      <c r="N35" s="1137"/>
      <c r="O35" s="1137"/>
      <c r="P35" s="1137"/>
      <c r="Q35" s="1137"/>
      <c r="R35" s="1137"/>
      <c r="S35" s="1137"/>
      <c r="T35" s="1137"/>
      <c r="U35" s="1137"/>
      <c r="V35" s="1137"/>
      <c r="W35" s="1137"/>
      <c r="X35" s="1137"/>
      <c r="Y35" s="59"/>
    </row>
    <row r="36" spans="1:25" ht="38.25" hidden="1" customHeight="1">
      <c r="A36" s="43"/>
      <c r="B36" s="78"/>
      <c r="C36" s="77"/>
      <c r="D36" s="61"/>
      <c r="E36" s="1137"/>
      <c r="F36" s="1137"/>
      <c r="G36" s="1137"/>
      <c r="H36" s="1137"/>
      <c r="I36" s="1137"/>
      <c r="J36" s="1137"/>
      <c r="K36" s="1137"/>
      <c r="L36" s="1137"/>
      <c r="M36" s="1137"/>
      <c r="N36" s="1137"/>
      <c r="O36" s="1137"/>
      <c r="P36" s="1137"/>
      <c r="Q36" s="1137"/>
      <c r="R36" s="1137"/>
      <c r="S36" s="1137"/>
      <c r="T36" s="1137"/>
      <c r="U36" s="1137"/>
      <c r="V36" s="1137"/>
      <c r="W36" s="1137"/>
      <c r="X36" s="1137"/>
      <c r="Y36" s="59"/>
    </row>
    <row r="37" spans="1:25" ht="9.75" hidden="1" customHeight="1">
      <c r="A37" s="43"/>
      <c r="B37" s="78"/>
      <c r="C37" s="77"/>
      <c r="D37" s="61"/>
      <c r="E37" s="1137"/>
      <c r="F37" s="1137"/>
      <c r="G37" s="1137"/>
      <c r="H37" s="1137"/>
      <c r="I37" s="1137"/>
      <c r="J37" s="1137"/>
      <c r="K37" s="1137"/>
      <c r="L37" s="1137"/>
      <c r="M37" s="1137"/>
      <c r="N37" s="1137"/>
      <c r="O37" s="1137"/>
      <c r="P37" s="1137"/>
      <c r="Q37" s="1137"/>
      <c r="R37" s="1137"/>
      <c r="S37" s="1137"/>
      <c r="T37" s="1137"/>
      <c r="U37" s="1137"/>
      <c r="V37" s="1137"/>
      <c r="W37" s="1137"/>
      <c r="X37" s="1137"/>
      <c r="Y37" s="59"/>
    </row>
    <row r="38" spans="1:25" ht="51" hidden="1" customHeight="1">
      <c r="A38" s="43"/>
      <c r="B38" s="78"/>
      <c r="C38" s="77"/>
      <c r="D38" s="61"/>
      <c r="E38" s="1137"/>
      <c r="F38" s="1137"/>
      <c r="G38" s="1137"/>
      <c r="H38" s="1137"/>
      <c r="I38" s="1137"/>
      <c r="J38" s="1137"/>
      <c r="K38" s="1137"/>
      <c r="L38" s="1137"/>
      <c r="M38" s="1137"/>
      <c r="N38" s="1137"/>
      <c r="O38" s="1137"/>
      <c r="P38" s="1137"/>
      <c r="Q38" s="1137"/>
      <c r="R38" s="1137"/>
      <c r="S38" s="1137"/>
      <c r="T38" s="1137"/>
      <c r="U38" s="1137"/>
      <c r="V38" s="1137"/>
      <c r="W38" s="1137"/>
      <c r="X38" s="1137"/>
      <c r="Y38" s="59"/>
    </row>
    <row r="39" spans="1:25" ht="15" hidden="1" customHeight="1">
      <c r="A39" s="43"/>
      <c r="B39" s="78"/>
      <c r="C39" s="77"/>
      <c r="D39" s="61"/>
      <c r="E39" s="1137"/>
      <c r="F39" s="1137"/>
      <c r="G39" s="1137"/>
      <c r="H39" s="1137"/>
      <c r="I39" s="1137"/>
      <c r="J39" s="1137"/>
      <c r="K39" s="1137"/>
      <c r="L39" s="1137"/>
      <c r="M39" s="1137"/>
      <c r="N39" s="1137"/>
      <c r="O39" s="1137"/>
      <c r="P39" s="1137"/>
      <c r="Q39" s="1137"/>
      <c r="R39" s="1137"/>
      <c r="S39" s="1137"/>
      <c r="T39" s="1137"/>
      <c r="U39" s="1137"/>
      <c r="V39" s="1137"/>
      <c r="W39" s="1137"/>
      <c r="X39" s="1137"/>
      <c r="Y39" s="59"/>
    </row>
    <row r="40" spans="1:25" ht="12" hidden="1" customHeight="1">
      <c r="A40" s="43"/>
      <c r="B40" s="78"/>
      <c r="C40" s="77"/>
      <c r="D40" s="61"/>
      <c r="E40" s="1142"/>
      <c r="F40" s="1143"/>
      <c r="G40" s="1143"/>
      <c r="H40" s="1143"/>
      <c r="I40" s="1143"/>
      <c r="J40" s="1143"/>
      <c r="K40" s="1143"/>
      <c r="L40" s="1143"/>
      <c r="M40" s="1143"/>
      <c r="N40" s="1143"/>
      <c r="O40" s="1143"/>
      <c r="P40" s="1143"/>
      <c r="Q40" s="1143"/>
      <c r="R40" s="1143"/>
      <c r="S40" s="1143"/>
      <c r="T40" s="1143"/>
      <c r="U40" s="1143"/>
      <c r="V40" s="1143"/>
      <c r="W40" s="1143"/>
      <c r="X40" s="1143"/>
      <c r="Y40" s="59"/>
    </row>
    <row r="41" spans="1:25" ht="38.25" hidden="1" customHeight="1">
      <c r="A41" s="43"/>
      <c r="B41" s="78"/>
      <c r="C41" s="77"/>
      <c r="D41" s="61"/>
      <c r="E41" s="1137"/>
      <c r="F41" s="1137"/>
      <c r="G41" s="1137"/>
      <c r="H41" s="1137"/>
      <c r="I41" s="1137"/>
      <c r="J41" s="1137"/>
      <c r="K41" s="1137"/>
      <c r="L41" s="1137"/>
      <c r="M41" s="1137"/>
      <c r="N41" s="1137"/>
      <c r="O41" s="1137"/>
      <c r="P41" s="1137"/>
      <c r="Q41" s="1137"/>
      <c r="R41" s="1137"/>
      <c r="S41" s="1137"/>
      <c r="T41" s="1137"/>
      <c r="U41" s="1137"/>
      <c r="V41" s="1137"/>
      <c r="W41" s="1137"/>
      <c r="X41" s="1137"/>
      <c r="Y41" s="59"/>
    </row>
    <row r="42" spans="1:25" ht="15" hidden="1">
      <c r="A42" s="43"/>
      <c r="B42" s="78"/>
      <c r="C42" s="77"/>
      <c r="D42" s="61"/>
      <c r="E42" s="1137"/>
      <c r="F42" s="1137"/>
      <c r="G42" s="1137"/>
      <c r="H42" s="1137"/>
      <c r="I42" s="1137"/>
      <c r="J42" s="1137"/>
      <c r="K42" s="1137"/>
      <c r="L42" s="1137"/>
      <c r="M42" s="1137"/>
      <c r="N42" s="1137"/>
      <c r="O42" s="1137"/>
      <c r="P42" s="1137"/>
      <c r="Q42" s="1137"/>
      <c r="R42" s="1137"/>
      <c r="S42" s="1137"/>
      <c r="T42" s="1137"/>
      <c r="U42" s="1137"/>
      <c r="V42" s="1137"/>
      <c r="W42" s="1137"/>
      <c r="X42" s="1137"/>
      <c r="Y42" s="59"/>
    </row>
    <row r="43" spans="1:25" ht="15" hidden="1">
      <c r="A43" s="43"/>
      <c r="B43" s="78"/>
      <c r="C43" s="77"/>
      <c r="D43" s="61"/>
      <c r="E43" s="1137"/>
      <c r="F43" s="1137"/>
      <c r="G43" s="1137"/>
      <c r="H43" s="1137"/>
      <c r="I43" s="1137"/>
      <c r="J43" s="1137"/>
      <c r="K43" s="1137"/>
      <c r="L43" s="1137"/>
      <c r="M43" s="1137"/>
      <c r="N43" s="1137"/>
      <c r="O43" s="1137"/>
      <c r="P43" s="1137"/>
      <c r="Q43" s="1137"/>
      <c r="R43" s="1137"/>
      <c r="S43" s="1137"/>
      <c r="T43" s="1137"/>
      <c r="U43" s="1137"/>
      <c r="V43" s="1137"/>
      <c r="W43" s="1137"/>
      <c r="X43" s="1137"/>
      <c r="Y43" s="59"/>
    </row>
    <row r="44" spans="1:25" ht="33.75" hidden="1" customHeight="1">
      <c r="A44" s="43"/>
      <c r="B44" s="78"/>
      <c r="C44" s="77"/>
      <c r="D44" s="66"/>
      <c r="E44" s="1137"/>
      <c r="F44" s="1137"/>
      <c r="G44" s="1137"/>
      <c r="H44" s="1137"/>
      <c r="I44" s="1137"/>
      <c r="J44" s="1137"/>
      <c r="K44" s="1137"/>
      <c r="L44" s="1137"/>
      <c r="M44" s="1137"/>
      <c r="N44" s="1137"/>
      <c r="O44" s="1137"/>
      <c r="P44" s="1137"/>
      <c r="Q44" s="1137"/>
      <c r="R44" s="1137"/>
      <c r="S44" s="1137"/>
      <c r="T44" s="1137"/>
      <c r="U44" s="1137"/>
      <c r="V44" s="1137"/>
      <c r="W44" s="1137"/>
      <c r="X44" s="1137"/>
      <c r="Y44" s="59"/>
    </row>
    <row r="45" spans="1:25" ht="15" hidden="1">
      <c r="A45" s="43"/>
      <c r="B45" s="78"/>
      <c r="C45" s="77"/>
      <c r="D45" s="66"/>
      <c r="E45" s="1137"/>
      <c r="F45" s="1137"/>
      <c r="G45" s="1137"/>
      <c r="H45" s="1137"/>
      <c r="I45" s="1137"/>
      <c r="J45" s="1137"/>
      <c r="K45" s="1137"/>
      <c r="L45" s="1137"/>
      <c r="M45" s="1137"/>
      <c r="N45" s="1137"/>
      <c r="O45" s="1137"/>
      <c r="P45" s="1137"/>
      <c r="Q45" s="1137"/>
      <c r="R45" s="1137"/>
      <c r="S45" s="1137"/>
      <c r="T45" s="1137"/>
      <c r="U45" s="1137"/>
      <c r="V45" s="1137"/>
      <c r="W45" s="1137"/>
      <c r="X45" s="1137"/>
      <c r="Y45" s="59"/>
    </row>
    <row r="46" spans="1:25" ht="24" hidden="1" customHeight="1">
      <c r="A46" s="43"/>
      <c r="B46" s="78"/>
      <c r="C46" s="77"/>
      <c r="D46" s="61"/>
      <c r="E46" s="1148" t="s">
        <v>236</v>
      </c>
      <c r="F46" s="1148"/>
      <c r="G46" s="1148"/>
      <c r="H46" s="1148"/>
      <c r="I46" s="1148"/>
      <c r="J46" s="1148"/>
      <c r="K46" s="1148"/>
      <c r="L46" s="1148"/>
      <c r="M46" s="1148"/>
      <c r="N46" s="1148"/>
      <c r="O46" s="1148"/>
      <c r="P46" s="1148"/>
      <c r="Q46" s="1148"/>
      <c r="R46" s="1148"/>
      <c r="S46" s="1148"/>
      <c r="T46" s="1148"/>
      <c r="U46" s="1148"/>
      <c r="V46" s="1148"/>
      <c r="W46" s="1148"/>
      <c r="X46" s="1148"/>
      <c r="Y46" s="59"/>
    </row>
    <row r="47" spans="1:25" ht="37.5" hidden="1" customHeight="1">
      <c r="A47" s="43"/>
      <c r="B47" s="78"/>
      <c r="C47" s="77"/>
      <c r="D47" s="61"/>
      <c r="E47" s="1148"/>
      <c r="F47" s="1148"/>
      <c r="G47" s="1148"/>
      <c r="H47" s="1148"/>
      <c r="I47" s="1148"/>
      <c r="J47" s="1148"/>
      <c r="K47" s="1148"/>
      <c r="L47" s="1148"/>
      <c r="M47" s="1148"/>
      <c r="N47" s="1148"/>
      <c r="O47" s="1148"/>
      <c r="P47" s="1148"/>
      <c r="Q47" s="1148"/>
      <c r="R47" s="1148"/>
      <c r="S47" s="1148"/>
      <c r="T47" s="1148"/>
      <c r="U47" s="1148"/>
      <c r="V47" s="1148"/>
      <c r="W47" s="1148"/>
      <c r="X47" s="1148"/>
      <c r="Y47" s="59"/>
    </row>
    <row r="48" spans="1:25" ht="24" hidden="1" customHeight="1">
      <c r="A48" s="43"/>
      <c r="B48" s="78"/>
      <c r="C48" s="77"/>
      <c r="D48" s="61"/>
      <c r="E48" s="1148"/>
      <c r="F48" s="1148"/>
      <c r="G48" s="1148"/>
      <c r="H48" s="1148"/>
      <c r="I48" s="1148"/>
      <c r="J48" s="1148"/>
      <c r="K48" s="1148"/>
      <c r="L48" s="1148"/>
      <c r="M48" s="1148"/>
      <c r="N48" s="1148"/>
      <c r="O48" s="1148"/>
      <c r="P48" s="1148"/>
      <c r="Q48" s="1148"/>
      <c r="R48" s="1148"/>
      <c r="S48" s="1148"/>
      <c r="T48" s="1148"/>
      <c r="U48" s="1148"/>
      <c r="V48" s="1148"/>
      <c r="W48" s="1148"/>
      <c r="X48" s="1148"/>
      <c r="Y48" s="59"/>
    </row>
    <row r="49" spans="1:25" ht="51" hidden="1" customHeight="1">
      <c r="A49" s="43"/>
      <c r="B49" s="78"/>
      <c r="C49" s="77"/>
      <c r="D49" s="61"/>
      <c r="E49" s="1148"/>
      <c r="F49" s="1148"/>
      <c r="G49" s="1148"/>
      <c r="H49" s="1148"/>
      <c r="I49" s="1148"/>
      <c r="J49" s="1148"/>
      <c r="K49" s="1148"/>
      <c r="L49" s="1148"/>
      <c r="M49" s="1148"/>
      <c r="N49" s="1148"/>
      <c r="O49" s="1148"/>
      <c r="P49" s="1148"/>
      <c r="Q49" s="1148"/>
      <c r="R49" s="1148"/>
      <c r="S49" s="1148"/>
      <c r="T49" s="1148"/>
      <c r="U49" s="1148"/>
      <c r="V49" s="1148"/>
      <c r="W49" s="1148"/>
      <c r="X49" s="1148"/>
      <c r="Y49" s="59"/>
    </row>
    <row r="50" spans="1:25" ht="15" hidden="1">
      <c r="A50" s="43"/>
      <c r="B50" s="78"/>
      <c r="C50" s="77"/>
      <c r="D50" s="61"/>
      <c r="E50" s="1148"/>
      <c r="F50" s="1148"/>
      <c r="G50" s="1148"/>
      <c r="H50" s="1148"/>
      <c r="I50" s="1148"/>
      <c r="J50" s="1148"/>
      <c r="K50" s="1148"/>
      <c r="L50" s="1148"/>
      <c r="M50" s="1148"/>
      <c r="N50" s="1148"/>
      <c r="O50" s="1148"/>
      <c r="P50" s="1148"/>
      <c r="Q50" s="1148"/>
      <c r="R50" s="1148"/>
      <c r="S50" s="1148"/>
      <c r="T50" s="1148"/>
      <c r="U50" s="1148"/>
      <c r="V50" s="1148"/>
      <c r="W50" s="1148"/>
      <c r="X50" s="1148"/>
      <c r="Y50" s="59"/>
    </row>
    <row r="51" spans="1:25" ht="15" hidden="1">
      <c r="A51" s="43"/>
      <c r="B51" s="78"/>
      <c r="C51" s="77"/>
      <c r="D51" s="61"/>
      <c r="E51" s="1148"/>
      <c r="F51" s="1148"/>
      <c r="G51" s="1148"/>
      <c r="H51" s="1148"/>
      <c r="I51" s="1148"/>
      <c r="J51" s="1148"/>
      <c r="K51" s="1148"/>
      <c r="L51" s="1148"/>
      <c r="M51" s="1148"/>
      <c r="N51" s="1148"/>
      <c r="O51" s="1148"/>
      <c r="P51" s="1148"/>
      <c r="Q51" s="1148"/>
      <c r="R51" s="1148"/>
      <c r="S51" s="1148"/>
      <c r="T51" s="1148"/>
      <c r="U51" s="1148"/>
      <c r="V51" s="1148"/>
      <c r="W51" s="1148"/>
      <c r="X51" s="1148"/>
      <c r="Y51" s="59"/>
    </row>
    <row r="52" spans="1:25" ht="15" hidden="1">
      <c r="A52" s="43"/>
      <c r="B52" s="78"/>
      <c r="C52" s="77"/>
      <c r="D52" s="61"/>
      <c r="E52" s="1148"/>
      <c r="F52" s="1148"/>
      <c r="G52" s="1148"/>
      <c r="H52" s="1148"/>
      <c r="I52" s="1148"/>
      <c r="J52" s="1148"/>
      <c r="K52" s="1148"/>
      <c r="L52" s="1148"/>
      <c r="M52" s="1148"/>
      <c r="N52" s="1148"/>
      <c r="O52" s="1148"/>
      <c r="P52" s="1148"/>
      <c r="Q52" s="1148"/>
      <c r="R52" s="1148"/>
      <c r="S52" s="1148"/>
      <c r="T52" s="1148"/>
      <c r="U52" s="1148"/>
      <c r="V52" s="1148"/>
      <c r="W52" s="1148"/>
      <c r="X52" s="1148"/>
      <c r="Y52" s="59"/>
    </row>
    <row r="53" spans="1:25" ht="15" hidden="1">
      <c r="A53" s="43"/>
      <c r="B53" s="78"/>
      <c r="C53" s="77"/>
      <c r="D53" s="61"/>
      <c r="E53" s="1148"/>
      <c r="F53" s="1148"/>
      <c r="G53" s="1148"/>
      <c r="H53" s="1148"/>
      <c r="I53" s="1148"/>
      <c r="J53" s="1148"/>
      <c r="K53" s="1148"/>
      <c r="L53" s="1148"/>
      <c r="M53" s="1148"/>
      <c r="N53" s="1148"/>
      <c r="O53" s="1148"/>
      <c r="P53" s="1148"/>
      <c r="Q53" s="1148"/>
      <c r="R53" s="1148"/>
      <c r="S53" s="1148"/>
      <c r="T53" s="1148"/>
      <c r="U53" s="1148"/>
      <c r="V53" s="1148"/>
      <c r="W53" s="1148"/>
      <c r="X53" s="1148"/>
      <c r="Y53" s="59"/>
    </row>
    <row r="54" spans="1:25" ht="15" hidden="1">
      <c r="A54" s="43"/>
      <c r="B54" s="78"/>
      <c r="C54" s="77"/>
      <c r="D54" s="61"/>
      <c r="E54" s="1148"/>
      <c r="F54" s="1148"/>
      <c r="G54" s="1148"/>
      <c r="H54" s="1148"/>
      <c r="I54" s="1148"/>
      <c r="J54" s="1148"/>
      <c r="K54" s="1148"/>
      <c r="L54" s="1148"/>
      <c r="M54" s="1148"/>
      <c r="N54" s="1148"/>
      <c r="O54" s="1148"/>
      <c r="P54" s="1148"/>
      <c r="Q54" s="1148"/>
      <c r="R54" s="1148"/>
      <c r="S54" s="1148"/>
      <c r="T54" s="1148"/>
      <c r="U54" s="1148"/>
      <c r="V54" s="1148"/>
      <c r="W54" s="1148"/>
      <c r="X54" s="1148"/>
      <c r="Y54" s="59"/>
    </row>
    <row r="55" spans="1:25" ht="15" hidden="1">
      <c r="A55" s="43"/>
      <c r="B55" s="78"/>
      <c r="C55" s="77"/>
      <c r="D55" s="61"/>
      <c r="E55" s="1148"/>
      <c r="F55" s="1148"/>
      <c r="G55" s="1148"/>
      <c r="H55" s="1148"/>
      <c r="I55" s="1148"/>
      <c r="J55" s="1148"/>
      <c r="K55" s="1148"/>
      <c r="L55" s="1148"/>
      <c r="M55" s="1148"/>
      <c r="N55" s="1148"/>
      <c r="O55" s="1148"/>
      <c r="P55" s="1148"/>
      <c r="Q55" s="1148"/>
      <c r="R55" s="1148"/>
      <c r="S55" s="1148"/>
      <c r="T55" s="1148"/>
      <c r="U55" s="1148"/>
      <c r="V55" s="1148"/>
      <c r="W55" s="1148"/>
      <c r="X55" s="1148"/>
      <c r="Y55" s="59"/>
    </row>
    <row r="56" spans="1:25" ht="25.5" hidden="1" customHeight="1">
      <c r="A56" s="43"/>
      <c r="B56" s="78"/>
      <c r="C56" s="77"/>
      <c r="D56" s="66"/>
      <c r="E56" s="1148"/>
      <c r="F56" s="1148"/>
      <c r="G56" s="1148"/>
      <c r="H56" s="1148"/>
      <c r="I56" s="1148"/>
      <c r="J56" s="1148"/>
      <c r="K56" s="1148"/>
      <c r="L56" s="1148"/>
      <c r="M56" s="1148"/>
      <c r="N56" s="1148"/>
      <c r="O56" s="1148"/>
      <c r="P56" s="1148"/>
      <c r="Q56" s="1148"/>
      <c r="R56" s="1148"/>
      <c r="S56" s="1148"/>
      <c r="T56" s="1148"/>
      <c r="U56" s="1148"/>
      <c r="V56" s="1148"/>
      <c r="W56" s="1148"/>
      <c r="X56" s="1148"/>
      <c r="Y56" s="59"/>
    </row>
    <row r="57" spans="1:25" ht="15" hidden="1">
      <c r="A57" s="43"/>
      <c r="B57" s="78"/>
      <c r="C57" s="77"/>
      <c r="D57" s="66"/>
      <c r="E57" s="1148"/>
      <c r="F57" s="1148"/>
      <c r="G57" s="1148"/>
      <c r="H57" s="1148"/>
      <c r="I57" s="1148"/>
      <c r="J57" s="1148"/>
      <c r="K57" s="1148"/>
      <c r="L57" s="1148"/>
      <c r="M57" s="1148"/>
      <c r="N57" s="1148"/>
      <c r="O57" s="1148"/>
      <c r="P57" s="1148"/>
      <c r="Q57" s="1148"/>
      <c r="R57" s="1148"/>
      <c r="S57" s="1148"/>
      <c r="T57" s="1148"/>
      <c r="U57" s="1148"/>
      <c r="V57" s="1148"/>
      <c r="W57" s="1148"/>
      <c r="X57" s="1148"/>
      <c r="Y57" s="59"/>
    </row>
    <row r="58" spans="1:25" ht="15" hidden="1" customHeight="1">
      <c r="A58" s="43"/>
      <c r="B58" s="78"/>
      <c r="C58" s="77"/>
      <c r="D58" s="61"/>
      <c r="E58" s="1134" t="s">
        <v>395</v>
      </c>
      <c r="F58" s="1134"/>
      <c r="G58" s="1134"/>
      <c r="H58" s="1134"/>
      <c r="I58" s="1134"/>
      <c r="J58" s="1134"/>
      <c r="K58" s="1134"/>
      <c r="L58" s="1134"/>
      <c r="M58" s="1134"/>
      <c r="N58" s="1134"/>
      <c r="O58" s="1134"/>
      <c r="P58" s="1134"/>
      <c r="Q58" s="1134"/>
      <c r="R58" s="1134"/>
      <c r="S58" s="1134"/>
      <c r="T58" s="1134"/>
      <c r="U58" s="1134"/>
      <c r="V58" s="231"/>
      <c r="W58" s="231"/>
      <c r="X58" s="231"/>
      <c r="Y58" s="59"/>
    </row>
    <row r="59" spans="1:25" ht="15" hidden="1" customHeight="1">
      <c r="A59" s="43"/>
      <c r="B59" s="78"/>
      <c r="C59" s="77"/>
      <c r="D59" s="61"/>
      <c r="E59" s="1149"/>
      <c r="F59" s="1149"/>
      <c r="G59" s="1149"/>
      <c r="H59" s="1142"/>
      <c r="I59" s="1143"/>
      <c r="J59" s="1143"/>
      <c r="K59" s="1143"/>
      <c r="L59" s="1143"/>
      <c r="M59" s="1143"/>
      <c r="N59" s="1143"/>
      <c r="O59" s="1143"/>
      <c r="P59" s="1143"/>
      <c r="Q59" s="1143"/>
      <c r="R59" s="1143"/>
      <c r="S59" s="1143"/>
      <c r="T59" s="1143"/>
      <c r="U59" s="1143"/>
      <c r="V59" s="1143"/>
      <c r="W59" s="1143"/>
      <c r="X59" s="1143"/>
      <c r="Y59" s="59"/>
    </row>
    <row r="60" spans="1:25" ht="15" hidden="1" customHeight="1">
      <c r="A60" s="43"/>
      <c r="B60" s="78"/>
      <c r="C60" s="77"/>
      <c r="D60" s="61"/>
      <c r="E60" s="1145"/>
      <c r="F60" s="1145"/>
      <c r="G60" s="1145"/>
      <c r="H60" s="1147"/>
      <c r="I60" s="1147"/>
      <c r="J60" s="1147"/>
      <c r="K60" s="1147"/>
      <c r="L60" s="1147"/>
      <c r="M60" s="1147"/>
      <c r="N60" s="1147"/>
      <c r="O60" s="1147"/>
      <c r="P60" s="1147"/>
      <c r="Q60" s="1147"/>
      <c r="R60" s="1147"/>
      <c r="S60" s="1147"/>
      <c r="T60" s="1147"/>
      <c r="U60" s="1147"/>
      <c r="V60" s="1147"/>
      <c r="W60" s="1147"/>
      <c r="X60" s="1147"/>
      <c r="Y60" s="59"/>
    </row>
    <row r="61" spans="1:25" ht="15" hidden="1">
      <c r="A61" s="43"/>
      <c r="B61" s="78"/>
      <c r="C61" s="77"/>
      <c r="D61" s="61"/>
      <c r="E61" s="70"/>
      <c r="F61" s="68"/>
      <c r="G61" s="69"/>
      <c r="H61" s="1147"/>
      <c r="I61" s="1147"/>
      <c r="J61" s="1147"/>
      <c r="K61" s="1147"/>
      <c r="L61" s="1147"/>
      <c r="M61" s="1147"/>
      <c r="N61" s="1147"/>
      <c r="O61" s="1147"/>
      <c r="P61" s="1147"/>
      <c r="Q61" s="1147"/>
      <c r="R61" s="1147"/>
      <c r="S61" s="1147"/>
      <c r="T61" s="1147"/>
      <c r="U61" s="1147"/>
      <c r="V61" s="1147"/>
      <c r="W61" s="1147"/>
      <c r="X61" s="114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4" t="s">
        <v>396</v>
      </c>
      <c r="F70" s="1134"/>
      <c r="G70" s="1134"/>
      <c r="H70" s="1134"/>
      <c r="I70" s="1134"/>
      <c r="J70" s="1134"/>
      <c r="K70" s="1134"/>
      <c r="L70" s="1134"/>
      <c r="M70" s="1134"/>
      <c r="N70" s="1134"/>
      <c r="O70" s="1134"/>
      <c r="P70" s="1134"/>
      <c r="Q70" s="1134"/>
      <c r="R70" s="1134"/>
      <c r="S70" s="1134"/>
      <c r="T70" s="1134"/>
      <c r="U70" s="448"/>
      <c r="V70" s="448"/>
      <c r="W70" s="448"/>
      <c r="X70" s="448"/>
      <c r="Y70" s="59"/>
    </row>
    <row r="71" spans="1:25" ht="15" hidden="1">
      <c r="A71" s="43"/>
      <c r="B71" s="78"/>
      <c r="C71" s="77"/>
      <c r="D71" s="61"/>
      <c r="E71" s="1134" t="s">
        <v>586</v>
      </c>
      <c r="F71" s="1134"/>
      <c r="G71" s="1134"/>
      <c r="H71" s="1134"/>
      <c r="I71" s="1134"/>
      <c r="J71" s="1134"/>
      <c r="K71" s="1134"/>
      <c r="L71" s="1134"/>
      <c r="M71" s="1134"/>
      <c r="N71" s="1134"/>
      <c r="O71" s="1134"/>
      <c r="P71" s="1134"/>
      <c r="Q71" s="1134"/>
      <c r="R71" s="1134"/>
      <c r="S71" s="1134"/>
      <c r="T71" s="1134"/>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4" t="s">
        <v>395</v>
      </c>
      <c r="F81" s="1134"/>
      <c r="G81" s="1134"/>
      <c r="H81" s="1134"/>
      <c r="I81" s="1134"/>
      <c r="J81" s="1134"/>
      <c r="K81" s="1134"/>
      <c r="L81" s="1134"/>
      <c r="M81" s="1134"/>
      <c r="N81" s="1134"/>
      <c r="O81" s="1134"/>
      <c r="P81" s="1134"/>
      <c r="Q81" s="1134"/>
      <c r="R81" s="1134"/>
      <c r="S81" s="1134"/>
      <c r="T81" s="1134"/>
      <c r="U81" s="1134"/>
      <c r="V81" s="231"/>
      <c r="W81" s="231"/>
      <c r="X81" s="231"/>
      <c r="Y81" s="59"/>
    </row>
    <row r="82" spans="1:25" ht="15" hidden="1" customHeight="1">
      <c r="A82" s="43"/>
      <c r="B82" s="78"/>
      <c r="C82" s="77"/>
      <c r="D82" s="61"/>
      <c r="E82" s="1145"/>
      <c r="F82" s="1145"/>
      <c r="G82" s="1145"/>
      <c r="H82" s="1142"/>
      <c r="I82" s="1143"/>
      <c r="J82" s="1143"/>
      <c r="K82" s="1143"/>
      <c r="L82" s="1143"/>
      <c r="M82" s="1143"/>
      <c r="N82" s="1143"/>
      <c r="O82" s="1143"/>
      <c r="P82" s="1143"/>
      <c r="Q82" s="1143"/>
      <c r="R82" s="1143"/>
      <c r="S82" s="1143"/>
      <c r="T82" s="1143"/>
      <c r="U82" s="1143"/>
      <c r="V82" s="1143"/>
      <c r="W82" s="1143"/>
      <c r="X82" s="1143"/>
      <c r="Y82" s="59"/>
    </row>
    <row r="83" spans="1:25" ht="15" hidden="1" customHeight="1">
      <c r="A83" s="43"/>
      <c r="B83" s="78"/>
      <c r="C83" s="77"/>
      <c r="D83" s="61"/>
      <c r="Y83" s="59"/>
    </row>
    <row r="84" spans="1:25" ht="15" hidden="1" customHeight="1">
      <c r="A84" s="43"/>
      <c r="B84" s="78"/>
      <c r="C84" s="77"/>
      <c r="D84" s="61"/>
      <c r="E84" s="70"/>
      <c r="F84" s="68"/>
      <c r="G84" s="69"/>
      <c r="H84" s="1147"/>
      <c r="I84" s="1147"/>
      <c r="J84" s="1147"/>
      <c r="K84" s="1147"/>
      <c r="L84" s="1147"/>
      <c r="M84" s="1147"/>
      <c r="N84" s="1147"/>
      <c r="O84" s="1147"/>
      <c r="P84" s="1147"/>
      <c r="Q84" s="1147"/>
      <c r="R84" s="1147"/>
      <c r="S84" s="1147"/>
      <c r="T84" s="1147"/>
      <c r="U84" s="1147"/>
      <c r="V84" s="1147"/>
      <c r="W84" s="1147"/>
      <c r="X84" s="114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6" t="s">
        <v>235</v>
      </c>
      <c r="F98" s="1146"/>
      <c r="G98" s="1146"/>
      <c r="H98" s="1146"/>
      <c r="I98" s="1146"/>
      <c r="J98" s="1146"/>
      <c r="K98" s="1146"/>
      <c r="L98" s="1146"/>
      <c r="M98" s="1146"/>
      <c r="N98" s="1146"/>
      <c r="O98" s="1146"/>
      <c r="P98" s="1146"/>
      <c r="Q98" s="1146"/>
      <c r="R98" s="1146"/>
      <c r="S98" s="1146"/>
      <c r="T98" s="1146"/>
      <c r="U98" s="1146"/>
      <c r="V98" s="1146"/>
      <c r="W98" s="1146"/>
      <c r="X98" s="114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4" t="s">
        <v>234</v>
      </c>
      <c r="G100" s="1144"/>
      <c r="H100" s="1144"/>
      <c r="I100" s="1144"/>
      <c r="J100" s="1144"/>
      <c r="K100" s="1144"/>
      <c r="L100" s="1144"/>
      <c r="M100" s="1144"/>
      <c r="N100" s="1144"/>
      <c r="O100" s="1144"/>
      <c r="P100" s="1144"/>
      <c r="Q100" s="1144"/>
      <c r="R100" s="1144"/>
      <c r="S100" s="114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4" t="s">
        <v>233</v>
      </c>
      <c r="G102" s="1144"/>
      <c r="H102" s="1144"/>
      <c r="I102" s="1144"/>
      <c r="J102" s="1144"/>
      <c r="K102" s="1144"/>
      <c r="L102" s="1144"/>
      <c r="M102" s="1144"/>
      <c r="N102" s="1144"/>
      <c r="O102" s="1144"/>
      <c r="P102" s="1144"/>
      <c r="Q102" s="1144"/>
      <c r="R102" s="1144"/>
      <c r="S102" s="1144"/>
      <c r="T102" s="1144"/>
      <c r="U102" s="1144"/>
      <c r="V102" s="1144"/>
      <c r="W102" s="1144"/>
      <c r="X102" s="114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3" t="s">
        <v>491</v>
      </c>
      <c r="G2" s="1204"/>
      <c r="H2" s="1205"/>
      <c r="I2" s="435"/>
    </row>
    <row r="3" spans="1:20" ht="3" customHeight="1"/>
    <row r="4" spans="1:20" s="190" customFormat="1" ht="11.25">
      <c r="A4" s="214"/>
      <c r="B4" s="214"/>
      <c r="C4" s="214"/>
      <c r="D4" s="214"/>
      <c r="F4" s="1155" t="s">
        <v>454</v>
      </c>
      <c r="G4" s="1155"/>
      <c r="H4" s="1155"/>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29.12.2021</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420"/>
      <c r="G15" s="195" t="s">
        <v>403</v>
      </c>
      <c r="H15" s="421"/>
      <c r="I15" s="422"/>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5" t="s">
        <v>686</v>
      </c>
      <c r="M5" s="1235"/>
      <c r="N5" s="1235"/>
      <c r="O5" s="1235"/>
      <c r="P5" s="1235"/>
      <c r="Q5" s="1235"/>
      <c r="R5" s="1235"/>
      <c r="S5" s="1235"/>
      <c r="T5" s="1235"/>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7"/>
      <c r="Y7" s="1013"/>
      <c r="Z7" s="505"/>
      <c r="AA7" s="505"/>
      <c r="AB7" s="505"/>
      <c r="AC7" s="505"/>
    </row>
    <row r="8" spans="1:29" s="570" customFormat="1" ht="18.75">
      <c r="A8" s="590"/>
      <c r="B8" s="590"/>
      <c r="C8" s="590"/>
      <c r="D8" s="590"/>
      <c r="E8" s="590"/>
      <c r="F8" s="590"/>
      <c r="G8" s="590"/>
      <c r="H8" s="590"/>
      <c r="L8" s="499"/>
      <c r="M8" s="617" t="s">
        <v>596</v>
      </c>
      <c r="N8" s="666"/>
      <c r="O8" s="1254" t="str">
        <f>IF(datePr_ch="",IF(datePr="","",datePr),datePr_ch)</f>
        <v>20.12.2021</v>
      </c>
      <c r="P8" s="1255"/>
      <c r="Q8" s="1255"/>
      <c r="R8" s="1255"/>
      <c r="S8" s="1255"/>
      <c r="T8" s="1256"/>
      <c r="U8" s="667"/>
      <c r="Y8" s="1013"/>
      <c r="Z8" s="590"/>
      <c r="AA8" s="590"/>
      <c r="AB8" s="590"/>
      <c r="AC8" s="590"/>
    </row>
    <row r="9" spans="1:29" s="491" customFormat="1" ht="18.75">
      <c r="A9" s="505"/>
      <c r="B9" s="505"/>
      <c r="C9" s="505"/>
      <c r="D9" s="505"/>
      <c r="E9" s="505"/>
      <c r="F9" s="505"/>
      <c r="G9" s="505"/>
      <c r="H9" s="505"/>
      <c r="L9" s="552"/>
      <c r="M9" s="617" t="s">
        <v>595</v>
      </c>
      <c r="N9" s="666"/>
      <c r="O9" s="1254" t="str">
        <f>IF(numberPr_ch="",IF(numberPr="","",numberPr),numberPr_ch)</f>
        <v>80/17</v>
      </c>
      <c r="P9" s="1255"/>
      <c r="Q9" s="1255"/>
      <c r="R9" s="1255"/>
      <c r="S9" s="1255"/>
      <c r="T9" s="1256"/>
      <c r="U9" s="667"/>
      <c r="Y9" s="1013"/>
      <c r="Z9" s="505"/>
      <c r="AA9" s="505"/>
      <c r="AB9" s="505"/>
      <c r="AC9" s="505"/>
    </row>
    <row r="10" spans="1:29" s="491" customFormat="1" ht="18.75">
      <c r="A10" s="505"/>
      <c r="B10" s="505"/>
      <c r="C10" s="505"/>
      <c r="D10" s="505"/>
      <c r="E10" s="505"/>
      <c r="F10" s="505"/>
      <c r="G10" s="505"/>
      <c r="H10" s="505"/>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36"/>
      <c r="M12" s="1236"/>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52"/>
      <c r="R13" s="1252"/>
      <c r="S13" s="1252"/>
      <c r="T13" s="1252"/>
      <c r="U13" s="1252"/>
      <c r="V13" s="1252"/>
    </row>
    <row r="14" spans="1:29">
      <c r="J14" s="481"/>
      <c r="K14" s="481"/>
      <c r="L14" s="1155" t="s">
        <v>454</v>
      </c>
      <c r="M14" s="1155"/>
      <c r="N14" s="1155"/>
      <c r="O14" s="1155"/>
      <c r="P14" s="1155"/>
      <c r="Q14" s="1155"/>
      <c r="R14" s="1155"/>
      <c r="S14" s="1155"/>
      <c r="T14" s="1155"/>
      <c r="U14" s="1155"/>
      <c r="V14" s="1155"/>
      <c r="W14" s="1155"/>
      <c r="X14" s="1155" t="s">
        <v>455</v>
      </c>
    </row>
    <row r="15" spans="1:29" ht="14.25" customHeight="1">
      <c r="J15" s="481"/>
      <c r="K15" s="481"/>
      <c r="L15" s="1219" t="s">
        <v>92</v>
      </c>
      <c r="M15" s="1219" t="s">
        <v>626</v>
      </c>
      <c r="N15" s="534"/>
      <c r="O15" s="1219" t="s">
        <v>627</v>
      </c>
      <c r="P15" s="1273" t="s">
        <v>628</v>
      </c>
      <c r="Q15" s="1273" t="s">
        <v>641</v>
      </c>
      <c r="R15" s="1273"/>
      <c r="S15" s="1273"/>
      <c r="T15" s="1273"/>
      <c r="U15" s="1273"/>
      <c r="V15" s="1219" t="s">
        <v>341</v>
      </c>
      <c r="W15" s="1251" t="s">
        <v>275</v>
      </c>
      <c r="X15" s="1155"/>
    </row>
    <row r="16" spans="1:29" s="523" customFormat="1" ht="25.5" customHeight="1">
      <c r="A16" s="585"/>
      <c r="B16" s="585"/>
      <c r="C16" s="585"/>
      <c r="D16" s="585"/>
      <c r="E16" s="585"/>
      <c r="F16" s="585"/>
      <c r="G16" s="591"/>
      <c r="H16" s="591"/>
      <c r="I16" s="531"/>
      <c r="J16" s="529"/>
      <c r="K16" s="529"/>
      <c r="L16" s="1219"/>
      <c r="M16" s="1219"/>
      <c r="N16" s="534"/>
      <c r="O16" s="1219"/>
      <c r="P16" s="1273"/>
      <c r="Q16" s="1273" t="s">
        <v>679</v>
      </c>
      <c r="R16" s="1273"/>
      <c r="S16" s="1262" t="s">
        <v>654</v>
      </c>
      <c r="T16" s="1262"/>
      <c r="U16" s="1262"/>
      <c r="V16" s="1219"/>
      <c r="W16" s="1251"/>
      <c r="X16" s="1155"/>
      <c r="Y16" s="1008"/>
      <c r="Z16" s="585"/>
      <c r="AA16" s="585"/>
      <c r="AB16" s="585"/>
      <c r="AC16" s="585"/>
    </row>
    <row r="17" spans="1:29" ht="14.25" customHeight="1">
      <c r="J17" s="481"/>
      <c r="K17" s="481"/>
      <c r="L17" s="1219"/>
      <c r="M17" s="1219"/>
      <c r="N17" s="534"/>
      <c r="O17" s="1219"/>
      <c r="P17" s="1273"/>
      <c r="Q17" s="534" t="s">
        <v>677</v>
      </c>
      <c r="R17" s="534" t="s">
        <v>678</v>
      </c>
      <c r="S17" s="536" t="s">
        <v>274</v>
      </c>
      <c r="T17" s="1264" t="s">
        <v>273</v>
      </c>
      <c r="U17" s="1264"/>
      <c r="V17" s="1219"/>
      <c r="W17" s="1251"/>
      <c r="X17" s="1155"/>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74">
        <f t="shared" ca="1" si="0"/>
        <v>8</v>
      </c>
      <c r="U18" s="1274"/>
      <c r="V18" s="487">
        <f ca="1">OFFSET(V18,0,-2)+1</f>
        <v>9</v>
      </c>
      <c r="W18" s="523"/>
      <c r="X18" s="487">
        <f ca="1">OFFSET(X18,0,-2)+1</f>
        <v>10</v>
      </c>
    </row>
    <row r="19" spans="1:29" ht="22.5">
      <c r="A19" s="1238">
        <v>1</v>
      </c>
      <c r="B19" s="980"/>
      <c r="C19" s="980"/>
      <c r="D19" s="980"/>
      <c r="E19" s="980"/>
      <c r="F19" s="980"/>
      <c r="G19" s="981"/>
      <c r="H19" s="981"/>
      <c r="I19" s="983"/>
      <c r="J19" s="975"/>
      <c r="K19" s="975"/>
      <c r="L19" s="593">
        <f>mergeValue(A19)</f>
        <v>1</v>
      </c>
      <c r="M19" s="641" t="s">
        <v>20</v>
      </c>
      <c r="N19" s="580"/>
      <c r="O19" s="1250"/>
      <c r="P19" s="1250"/>
      <c r="Q19" s="1250"/>
      <c r="R19" s="1250"/>
      <c r="S19" s="1250"/>
      <c r="T19" s="1250"/>
      <c r="U19" s="1250"/>
      <c r="V19" s="1250"/>
      <c r="W19" s="1250"/>
      <c r="X19" s="581" t="s">
        <v>476</v>
      </c>
    </row>
    <row r="20" spans="1:29" ht="22.5">
      <c r="A20" s="1238"/>
      <c r="B20" s="1238">
        <v>1</v>
      </c>
      <c r="C20" s="980"/>
      <c r="D20" s="980"/>
      <c r="E20" s="980"/>
      <c r="F20" s="980"/>
      <c r="G20" s="985"/>
      <c r="H20" s="982"/>
      <c r="I20" s="987"/>
      <c r="J20" s="972"/>
      <c r="K20" s="971"/>
      <c r="L20" s="593" t="str">
        <f>mergeValue(A20) &amp;"."&amp; mergeValue(B20)</f>
        <v>1.1</v>
      </c>
      <c r="M20" s="546" t="s">
        <v>16</v>
      </c>
      <c r="N20" s="580"/>
      <c r="O20" s="1250"/>
      <c r="P20" s="1250"/>
      <c r="Q20" s="1250"/>
      <c r="R20" s="1250"/>
      <c r="S20" s="1250"/>
      <c r="T20" s="1250"/>
      <c r="U20" s="1250"/>
      <c r="V20" s="1250"/>
      <c r="W20" s="1250"/>
      <c r="X20" s="581" t="s">
        <v>477</v>
      </c>
    </row>
    <row r="21" spans="1:29" ht="22.5">
      <c r="A21" s="1238"/>
      <c r="B21" s="1238"/>
      <c r="C21" s="1238">
        <v>1</v>
      </c>
      <c r="D21" s="980"/>
      <c r="E21" s="980"/>
      <c r="F21" s="980"/>
      <c r="G21" s="985"/>
      <c r="H21" s="982"/>
      <c r="I21" s="988"/>
      <c r="J21" s="972"/>
      <c r="K21" s="971"/>
      <c r="L21" s="593" t="str">
        <f>mergeValue(A21) &amp;"."&amp; mergeValue(B21)&amp;"."&amp; mergeValue(C21)</f>
        <v>1.1.1</v>
      </c>
      <c r="M21" s="547" t="s">
        <v>7</v>
      </c>
      <c r="N21" s="580"/>
      <c r="O21" s="1250"/>
      <c r="P21" s="1250"/>
      <c r="Q21" s="1250"/>
      <c r="R21" s="1250"/>
      <c r="S21" s="1250"/>
      <c r="T21" s="1250"/>
      <c r="U21" s="1250"/>
      <c r="V21" s="1250"/>
      <c r="W21" s="1250"/>
      <c r="X21" s="581" t="s">
        <v>633</v>
      </c>
    </row>
    <row r="22" spans="1:29">
      <c r="A22" s="1238"/>
      <c r="B22" s="1238"/>
      <c r="C22" s="1238"/>
      <c r="D22" s="1238">
        <v>1</v>
      </c>
      <c r="E22" s="980"/>
      <c r="F22" s="980"/>
      <c r="G22" s="985"/>
      <c r="H22" s="982"/>
      <c r="I22" s="988"/>
      <c r="J22" s="986"/>
      <c r="K22" s="971"/>
      <c r="L22" s="593" t="str">
        <f>mergeValue(A22) &amp;"."&amp; mergeValue(B22)&amp;"."&amp; mergeValue(C22)&amp;"."&amp; mergeValue(D22)</f>
        <v>1.1.1.1</v>
      </c>
      <c r="M22" s="548" t="s">
        <v>22</v>
      </c>
      <c r="N22" s="580"/>
      <c r="O22" s="1250"/>
      <c r="P22" s="1250"/>
      <c r="Q22" s="1250"/>
      <c r="R22" s="1250"/>
      <c r="S22" s="1250"/>
      <c r="T22" s="1250"/>
      <c r="U22" s="1250"/>
      <c r="V22" s="1250"/>
      <c r="W22" s="1250"/>
      <c r="X22" s="1020" t="s">
        <v>687</v>
      </c>
    </row>
    <row r="23" spans="1:29" ht="42.95" customHeight="1">
      <c r="A23" s="1238"/>
      <c r="B23" s="1238"/>
      <c r="C23" s="1238"/>
      <c r="D23" s="1238"/>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09" t="s">
        <v>688</v>
      </c>
      <c r="Y23" s="1008" t="str">
        <f>strCheckDateTwo(N23:W23)</f>
        <v/>
      </c>
    </row>
    <row r="24" spans="1:29" hidden="1">
      <c r="A24" s="1238"/>
      <c r="B24" s="1238"/>
      <c r="C24" s="1238"/>
      <c r="D24" s="1238"/>
      <c r="E24" s="980"/>
      <c r="F24" s="980"/>
      <c r="G24" s="985"/>
      <c r="H24" s="982"/>
      <c r="I24" s="988"/>
      <c r="J24" s="986"/>
      <c r="K24" s="976"/>
      <c r="L24" s="631"/>
      <c r="M24" s="561"/>
      <c r="N24" s="646"/>
      <c r="O24" s="646"/>
      <c r="P24" s="646"/>
      <c r="Q24" s="646"/>
      <c r="R24" s="584" t="str">
        <f>S23 &amp; "-" &amp; U23</f>
        <v>-</v>
      </c>
      <c r="S24" s="512"/>
      <c r="T24" s="586"/>
      <c r="U24" s="512"/>
      <c r="V24" s="646"/>
      <c r="W24" s="838"/>
      <c r="X24" s="1210"/>
    </row>
    <row r="25" spans="1:29" ht="15" customHeight="1">
      <c r="A25" s="1238"/>
      <c r="B25" s="1238"/>
      <c r="C25" s="1238"/>
      <c r="D25" s="1238"/>
      <c r="E25" s="980"/>
      <c r="F25" s="980"/>
      <c r="G25" s="985"/>
      <c r="H25" s="982"/>
      <c r="I25" s="988"/>
      <c r="J25" s="986"/>
      <c r="K25" s="976"/>
      <c r="L25" s="538"/>
      <c r="M25" s="551" t="s">
        <v>5</v>
      </c>
      <c r="N25" s="549"/>
      <c r="O25" s="545"/>
      <c r="P25" s="545"/>
      <c r="Q25" s="545"/>
      <c r="R25" s="545"/>
      <c r="S25" s="573"/>
      <c r="T25" s="564"/>
      <c r="U25" s="563"/>
      <c r="V25" s="549"/>
      <c r="W25" s="549"/>
      <c r="X25" s="1211"/>
    </row>
    <row r="26" spans="1:29" s="475" customFormat="1" ht="15" customHeight="1">
      <c r="A26" s="1238"/>
      <c r="B26" s="1238"/>
      <c r="C26" s="1238"/>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8"/>
      <c r="B27" s="1238"/>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8"/>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2" t="s">
        <v>689</v>
      </c>
      <c r="N31" s="1202"/>
      <c r="O31" s="1202"/>
      <c r="P31" s="1202"/>
      <c r="Q31" s="1202"/>
      <c r="R31" s="1202"/>
      <c r="S31" s="1202"/>
      <c r="T31" s="1202"/>
      <c r="U31" s="1202"/>
      <c r="V31" s="1202"/>
      <c r="W31" s="1202"/>
      <c r="X31" s="1202"/>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3" t="s">
        <v>491</v>
      </c>
      <c r="G2" s="1204"/>
      <c r="H2" s="1205"/>
      <c r="I2" s="435"/>
    </row>
    <row r="3" spans="1:20" ht="3" customHeight="1"/>
    <row r="4" spans="1:20" s="190" customFormat="1" ht="11.25">
      <c r="A4" s="214"/>
      <c r="B4" s="214"/>
      <c r="C4" s="214"/>
      <c r="D4" s="214"/>
      <c r="F4" s="1155" t="s">
        <v>454</v>
      </c>
      <c r="G4" s="1155"/>
      <c r="H4" s="1155"/>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29.12.2021</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t="str">
        <f>IF('Перечень тарифов'!F21="","наименование отсутствует","" &amp; 'Перечень тарифов'!F21 &amp; "")</f>
        <v>Сбыт. Теплоноситель</v>
      </c>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7"/>
      <c r="B13" s="1207"/>
      <c r="C13" s="1207"/>
      <c r="D13" s="440">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202" t="s">
        <v>593</v>
      </c>
      <c r="H15" s="1202"/>
      <c r="I15" s="226"/>
      <c r="J15" s="326"/>
      <c r="K15" s="326"/>
      <c r="L15" s="326"/>
      <c r="M15" s="326"/>
      <c r="N15" s="326"/>
      <c r="O15" s="326"/>
      <c r="P15" s="326"/>
      <c r="Q15" s="326"/>
      <c r="R15" s="326"/>
      <c r="S15" s="326"/>
      <c r="T15" s="326"/>
    </row>
  </sheetData>
  <sheetProtection algorithmName="SHA-512" hashValue="2f+FWTEe/twcdaEm6W9/zUHBxKU0nfIg/lwqmXb2gUyXLPKuxTcXccv3piFEp75RRUgPcq1+FS9RJZq17by/KQ==" saltValue="n11ES5U55490dWv1xQB6j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5" t="s">
        <v>730</v>
      </c>
      <c r="E5" s="1235"/>
      <c r="F5" s="1235"/>
      <c r="G5" s="437"/>
    </row>
    <row r="6" spans="1:16" ht="3" customHeight="1">
      <c r="C6" s="86"/>
      <c r="D6" s="37"/>
      <c r="E6" s="84"/>
      <c r="F6" s="83"/>
      <c r="G6" s="286"/>
    </row>
    <row r="7" spans="1:16">
      <c r="C7" s="86"/>
      <c r="D7" s="1219" t="s">
        <v>454</v>
      </c>
      <c r="E7" s="1219"/>
      <c r="F7" s="1219"/>
      <c r="G7" s="1279" t="s">
        <v>455</v>
      </c>
    </row>
    <row r="8" spans="1:16">
      <c r="C8" s="86"/>
      <c r="D8" s="103" t="s">
        <v>92</v>
      </c>
      <c r="E8" s="113" t="s">
        <v>457</v>
      </c>
      <c r="F8" s="113" t="s">
        <v>456</v>
      </c>
      <c r="G8" s="1279"/>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6" t="s">
        <v>2900</v>
      </c>
      <c r="F12" s="1090" t="s">
        <v>2901</v>
      </c>
      <c r="G12" s="1209" t="s">
        <v>597</v>
      </c>
    </row>
    <row r="13" spans="1:16" ht="15" customHeight="1">
      <c r="A13" s="285"/>
      <c r="C13" s="86"/>
      <c r="D13" s="114"/>
      <c r="E13" s="300" t="s">
        <v>328</v>
      </c>
      <c r="F13" s="297"/>
      <c r="G13" s="1211"/>
    </row>
    <row r="14" spans="1:16">
      <c r="A14" s="285"/>
      <c r="C14" s="86"/>
      <c r="D14" s="187" t="s">
        <v>329</v>
      </c>
      <c r="E14" s="287" t="s">
        <v>694</v>
      </c>
      <c r="F14" s="294" t="s">
        <v>458</v>
      </c>
      <c r="G14" s="789"/>
    </row>
    <row r="15" spans="1:16" ht="42.95" customHeight="1">
      <c r="A15" s="285"/>
      <c r="C15" s="86"/>
      <c r="D15" s="187" t="s">
        <v>443</v>
      </c>
      <c r="E15" s="1126" t="s">
        <v>2902</v>
      </c>
      <c r="F15" s="1090" t="s">
        <v>2901</v>
      </c>
      <c r="G15" s="1209" t="s">
        <v>695</v>
      </c>
    </row>
    <row r="16" spans="1:16" s="799" customFormat="1" ht="15" customHeight="1">
      <c r="A16" s="803"/>
      <c r="B16" s="186"/>
      <c r="C16" s="686"/>
      <c r="D16" s="824"/>
      <c r="E16" s="827" t="s">
        <v>328</v>
      </c>
      <c r="F16" s="790"/>
      <c r="G16" s="1211"/>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21bLC/QexNTcji+lb1GJNsWaf78pylhwSuvVcOgnm3TYqe7ivFgyhJwc0qwU+H6Fyrhs0w7Ic20JZzL5+fwSTQ==" saltValue="rPi+SxourB/P0v8Db+vMq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3" t="s">
        <v>491</v>
      </c>
      <c r="G2" s="1204"/>
      <c r="H2" s="1205"/>
      <c r="I2" s="806"/>
    </row>
    <row r="3" spans="1:20" ht="3" customHeight="1"/>
    <row r="4" spans="1:20" s="1007" customFormat="1" ht="11.25">
      <c r="A4" s="1013"/>
      <c r="B4" s="1013"/>
      <c r="C4" s="1013"/>
      <c r="D4" s="1013"/>
      <c r="F4" s="1155" t="s">
        <v>454</v>
      </c>
      <c r="G4" s="1155"/>
      <c r="H4" s="1155"/>
      <c r="I4" s="1206"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09" t="s">
        <v>442</v>
      </c>
      <c r="I5" s="1206"/>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6" t="str">
        <f>IF(dateCh="","",dateCh)</f>
        <v>29.12.2021</v>
      </c>
      <c r="I7" s="816" t="s">
        <v>493</v>
      </c>
      <c r="J7" s="615"/>
      <c r="K7" s="1013"/>
      <c r="L7" s="1013"/>
      <c r="M7" s="1013"/>
      <c r="N7" s="1013"/>
      <c r="O7" s="1013"/>
      <c r="P7" s="1013"/>
      <c r="Q7" s="1013"/>
      <c r="R7" s="1013"/>
      <c r="S7" s="1013"/>
      <c r="T7" s="1013"/>
    </row>
    <row r="8" spans="1:20" s="1007" customFormat="1" ht="45">
      <c r="A8" s="1207">
        <v>1</v>
      </c>
      <c r="B8" s="1013"/>
      <c r="C8" s="1013"/>
      <c r="D8" s="1013"/>
      <c r="F8" s="1029" t="str">
        <f>"2." &amp;mergeValue(A8)</f>
        <v>2.1</v>
      </c>
      <c r="G8" s="815" t="s">
        <v>494</v>
      </c>
      <c r="H8" s="1106"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7"/>
      <c r="B9" s="1013"/>
      <c r="C9" s="1013"/>
      <c r="D9" s="1013"/>
      <c r="F9" s="1029" t="str">
        <f>"3." &amp;mergeValue(A9)</f>
        <v>3.1</v>
      </c>
      <c r="G9" s="815" t="s">
        <v>495</v>
      </c>
      <c r="H9" s="1106" t="str">
        <f>IF('Перечень тарифов'!F21="","наименование отсутствует","" &amp; 'Перечень тарифов'!F21 &amp; "")</f>
        <v>Сбыт. Теплоноситель</v>
      </c>
      <c r="I9" s="816" t="s">
        <v>588</v>
      </c>
      <c r="J9" s="615"/>
      <c r="K9" s="1013"/>
      <c r="L9" s="1013"/>
      <c r="M9" s="1013"/>
      <c r="N9" s="1013"/>
      <c r="O9" s="1013"/>
      <c r="P9" s="1013"/>
      <c r="Q9" s="1013"/>
      <c r="R9" s="1013"/>
      <c r="S9" s="1013"/>
      <c r="T9" s="1013"/>
    </row>
    <row r="10" spans="1:20" s="1007" customFormat="1" ht="22.5">
      <c r="A10" s="1207"/>
      <c r="B10" s="1013"/>
      <c r="C10" s="1013"/>
      <c r="D10" s="1013"/>
      <c r="F10" s="1029" t="str">
        <f>"4."&amp;mergeValue(A10)</f>
        <v>4.1</v>
      </c>
      <c r="G10" s="815" t="s">
        <v>496</v>
      </c>
      <c r="H10" s="1109" t="s">
        <v>458</v>
      </c>
      <c r="I10" s="816"/>
      <c r="J10" s="615"/>
      <c r="K10" s="1013"/>
      <c r="L10" s="1013"/>
      <c r="M10" s="1013"/>
      <c r="N10" s="1013"/>
      <c r="O10" s="1013"/>
      <c r="P10" s="1013"/>
      <c r="Q10" s="1013"/>
      <c r="R10" s="1013"/>
      <c r="S10" s="1013"/>
      <c r="T10" s="1013"/>
    </row>
    <row r="11" spans="1:20" s="1007" customFormat="1" ht="18.75">
      <c r="A11" s="1207"/>
      <c r="B11" s="1207">
        <v>1</v>
      </c>
      <c r="C11" s="1104"/>
      <c r="D11" s="1104"/>
      <c r="F11" s="1029" t="str">
        <f>"4."&amp;mergeValue(A11) &amp;"."&amp;mergeValue(B11)</f>
        <v>4.1.1</v>
      </c>
      <c r="G11" s="830" t="s">
        <v>592</v>
      </c>
      <c r="H11" s="1106"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7"/>
      <c r="B12" s="1207"/>
      <c r="C12" s="1207">
        <v>1</v>
      </c>
      <c r="D12" s="1104"/>
      <c r="F12" s="1029" t="str">
        <f>"4."&amp;mergeValue(A12) &amp;"."&amp;mergeValue(B12)&amp;"."&amp;mergeValue(C12)</f>
        <v>4.1.1.1</v>
      </c>
      <c r="G12" s="817" t="s">
        <v>497</v>
      </c>
      <c r="H12" s="1106"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7"/>
      <c r="B13" s="1207"/>
      <c r="C13" s="1207"/>
      <c r="D13" s="1104">
        <v>1</v>
      </c>
      <c r="F13" s="1029" t="str">
        <f>"4."&amp;mergeValue(A13) &amp;"."&amp;mergeValue(B13)&amp;"."&amp;mergeValue(C13)&amp;"."&amp;mergeValue(D13)</f>
        <v>4.1.1.1.1</v>
      </c>
      <c r="G13" s="818" t="s">
        <v>498</v>
      </c>
      <c r="H13" s="1106"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202" t="s">
        <v>593</v>
      </c>
      <c r="H15" s="1202"/>
      <c r="I15" s="983"/>
      <c r="J15" s="773"/>
      <c r="K15" s="773"/>
      <c r="L15" s="773"/>
      <c r="M15" s="773"/>
      <c r="N15" s="773"/>
      <c r="O15" s="773"/>
      <c r="P15" s="773"/>
      <c r="Q15" s="773"/>
      <c r="R15" s="773"/>
      <c r="S15" s="773"/>
      <c r="T15" s="773"/>
    </row>
  </sheetData>
  <sheetProtection algorithmName="SHA-512" hashValue="fhRn4XQonK4Q7Xw40+rS6JCV/LumznQ0/HpVWL9+cBcyc2a7KJWvOnZF/PhKrLiBjJpxqHpVt1kNA4jUM6p7pw==" saltValue="gTVQhtl5Iz7mc460PnPny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5" t="s">
        <v>696</v>
      </c>
      <c r="E5" s="1235"/>
      <c r="F5" s="1235"/>
      <c r="G5" s="1235"/>
      <c r="H5" s="1235"/>
      <c r="I5" s="335"/>
    </row>
    <row r="6" spans="1:9" ht="3" customHeight="1">
      <c r="C6" s="86"/>
      <c r="D6" s="37"/>
      <c r="E6" s="84"/>
      <c r="F6" s="84"/>
      <c r="G6" s="84"/>
      <c r="H6" s="83"/>
      <c r="I6" s="286"/>
    </row>
    <row r="7" spans="1:9" ht="21" customHeight="1">
      <c r="C7" s="86"/>
      <c r="D7" s="1219" t="s">
        <v>454</v>
      </c>
      <c r="E7" s="1219"/>
      <c r="F7" s="1219"/>
      <c r="G7" s="1219"/>
      <c r="H7" s="1219"/>
      <c r="I7" s="1279" t="s">
        <v>455</v>
      </c>
    </row>
    <row r="8" spans="1:9" ht="21" customHeight="1">
      <c r="C8" s="86"/>
      <c r="D8" s="103" t="s">
        <v>92</v>
      </c>
      <c r="E8" s="113" t="s">
        <v>457</v>
      </c>
      <c r="F8" s="113"/>
      <c r="G8" s="113" t="s">
        <v>442</v>
      </c>
      <c r="H8" s="113" t="s">
        <v>456</v>
      </c>
      <c r="I8" s="1279"/>
    </row>
    <row r="9" spans="1:9" ht="12" customHeight="1">
      <c r="C9" s="86"/>
      <c r="D9" s="42" t="s">
        <v>93</v>
      </c>
      <c r="E9" s="42" t="s">
        <v>49</v>
      </c>
      <c r="F9" s="42"/>
      <c r="G9" s="42" t="s">
        <v>50</v>
      </c>
      <c r="H9" s="42" t="s">
        <v>51</v>
      </c>
      <c r="I9" s="42" t="s">
        <v>68</v>
      </c>
    </row>
    <row r="10" spans="1:9">
      <c r="A10" s="285"/>
      <c r="C10" s="86"/>
      <c r="D10" s="187">
        <v>1</v>
      </c>
      <c r="E10" s="1281" t="s">
        <v>459</v>
      </c>
      <c r="F10" s="1281"/>
      <c r="G10" s="1281"/>
      <c r="H10" s="1281"/>
      <c r="I10" s="306"/>
    </row>
    <row r="11" spans="1:9" ht="20.100000000000001" customHeight="1">
      <c r="A11" s="285"/>
      <c r="C11" s="86"/>
      <c r="D11" s="187" t="s">
        <v>295</v>
      </c>
      <c r="E11" s="287" t="s">
        <v>460</v>
      </c>
      <c r="F11" s="294"/>
      <c r="G11" s="431" t="s">
        <v>2903</v>
      </c>
      <c r="H11" s="294" t="s">
        <v>458</v>
      </c>
      <c r="I11" s="196" t="s">
        <v>461</v>
      </c>
    </row>
    <row r="12" spans="1:9" ht="45">
      <c r="A12" s="285"/>
      <c r="C12" s="86"/>
      <c r="D12" s="187" t="s">
        <v>329</v>
      </c>
      <c r="E12" s="287" t="s">
        <v>462</v>
      </c>
      <c r="F12" s="294"/>
      <c r="G12" s="413" t="s">
        <v>2901</v>
      </c>
      <c r="H12" s="1090" t="s">
        <v>2901</v>
      </c>
      <c r="I12" s="414" t="s">
        <v>697</v>
      </c>
    </row>
    <row r="13" spans="1:9" ht="33.75">
      <c r="A13" s="285"/>
      <c r="B13" s="186">
        <v>3</v>
      </c>
      <c r="C13" s="86"/>
      <c r="D13" s="187">
        <v>2</v>
      </c>
      <c r="E13" s="351" t="s">
        <v>698</v>
      </c>
      <c r="F13" s="294"/>
      <c r="G13" s="294" t="s">
        <v>458</v>
      </c>
      <c r="H13" s="1090" t="s">
        <v>2901</v>
      </c>
      <c r="I13" s="415" t="s">
        <v>463</v>
      </c>
    </row>
    <row r="14" spans="1:9" ht="39" customHeight="1">
      <c r="A14" s="285"/>
      <c r="C14" s="86"/>
      <c r="D14" s="187">
        <v>3</v>
      </c>
      <c r="E14" s="1280" t="s">
        <v>699</v>
      </c>
      <c r="F14" s="1280"/>
      <c r="G14" s="1280"/>
      <c r="H14" s="1280"/>
      <c r="I14" s="412"/>
    </row>
    <row r="15" spans="1:9" ht="32.1" customHeight="1">
      <c r="A15" s="285"/>
      <c r="C15" s="86"/>
      <c r="D15" s="187" t="s">
        <v>444</v>
      </c>
      <c r="E15" s="291" t="s">
        <v>2904</v>
      </c>
      <c r="F15" s="294"/>
      <c r="G15" s="294" t="s">
        <v>458</v>
      </c>
      <c r="H15" s="1090" t="s">
        <v>2901</v>
      </c>
      <c r="I15" s="1209" t="s">
        <v>700</v>
      </c>
    </row>
    <row r="16" spans="1:9" ht="15" customHeight="1">
      <c r="A16" s="285"/>
      <c r="C16" s="86"/>
      <c r="D16" s="114"/>
      <c r="E16" s="299" t="s">
        <v>328</v>
      </c>
      <c r="F16" s="300"/>
      <c r="G16" s="300"/>
      <c r="H16" s="297"/>
      <c r="I16" s="1211"/>
    </row>
    <row r="17" spans="1:12" ht="69" customHeight="1">
      <c r="A17" s="285"/>
      <c r="B17" s="186">
        <v>3</v>
      </c>
      <c r="C17" s="86"/>
      <c r="D17" s="187">
        <v>4</v>
      </c>
      <c r="E17" s="1280" t="s">
        <v>701</v>
      </c>
      <c r="F17" s="1280"/>
      <c r="G17" s="1280"/>
      <c r="H17" s="1280"/>
      <c r="I17" s="412"/>
    </row>
    <row r="18" spans="1:12" ht="20.100000000000001" customHeight="1">
      <c r="A18" s="285"/>
      <c r="C18" s="86"/>
      <c r="D18" s="187" t="s">
        <v>445</v>
      </c>
      <c r="E18" s="301" t="s">
        <v>464</v>
      </c>
      <c r="F18" s="294"/>
      <c r="G18" s="291" t="s">
        <v>2906</v>
      </c>
      <c r="H18" s="294" t="s">
        <v>458</v>
      </c>
      <c r="I18" s="1209" t="s">
        <v>481</v>
      </c>
    </row>
    <row r="19" spans="1:12" s="1061" customFormat="1" ht="20.100000000000001" customHeight="1">
      <c r="A19" s="803"/>
      <c r="B19" s="186"/>
      <c r="C19" s="1115" t="s">
        <v>2882</v>
      </c>
      <c r="D19" s="187" t="s">
        <v>2905</v>
      </c>
      <c r="E19" s="301" t="str">
        <f>E18</f>
        <v>наименование НПА</v>
      </c>
      <c r="F19" s="294" t="s">
        <v>458</v>
      </c>
      <c r="G19" s="291" t="s">
        <v>2907</v>
      </c>
      <c r="H19" s="294" t="s">
        <v>458</v>
      </c>
      <c r="I19" s="1210"/>
      <c r="K19" s="829"/>
      <c r="L19" s="829"/>
    </row>
    <row r="20" spans="1:12" ht="15" customHeight="1">
      <c r="A20" s="285"/>
      <c r="C20" s="86"/>
      <c r="D20" s="114"/>
      <c r="E20" s="299" t="s">
        <v>328</v>
      </c>
      <c r="F20" s="300"/>
      <c r="G20" s="300"/>
      <c r="H20" s="297"/>
      <c r="I20" s="1211"/>
    </row>
    <row r="21" spans="1:12" ht="30" customHeight="1">
      <c r="A21" s="285"/>
      <c r="B21" s="186">
        <v>3</v>
      </c>
      <c r="C21" s="86"/>
      <c r="D21" s="187">
        <v>5</v>
      </c>
      <c r="E21" s="1280" t="s">
        <v>702</v>
      </c>
      <c r="F21" s="1280"/>
      <c r="G21" s="1280"/>
      <c r="H21" s="1280"/>
      <c r="I21" s="412"/>
    </row>
    <row r="22" spans="1:12" ht="26.1" customHeight="1">
      <c r="A22" s="285"/>
      <c r="C22" s="86"/>
      <c r="D22" s="187" t="s">
        <v>446</v>
      </c>
      <c r="E22" s="1282" t="s">
        <v>703</v>
      </c>
      <c r="F22" s="1282"/>
      <c r="G22" s="1282"/>
      <c r="H22" s="1282"/>
      <c r="I22" s="412"/>
    </row>
    <row r="23" spans="1:12" ht="20.100000000000001" customHeight="1">
      <c r="A23" s="285"/>
      <c r="C23" s="86"/>
      <c r="D23" s="187" t="s">
        <v>447</v>
      </c>
      <c r="E23" s="302" t="s">
        <v>465</v>
      </c>
      <c r="F23" s="294"/>
      <c r="G23" s="1127" t="s">
        <v>2910</v>
      </c>
      <c r="H23" s="294" t="s">
        <v>458</v>
      </c>
      <c r="I23" s="1209" t="s">
        <v>704</v>
      </c>
    </row>
    <row r="24" spans="1:12" s="1061" customFormat="1" ht="20.100000000000001" customHeight="1">
      <c r="A24" s="803"/>
      <c r="B24" s="186"/>
      <c r="C24" s="1115" t="s">
        <v>2882</v>
      </c>
      <c r="D24" s="187" t="s">
        <v>2908</v>
      </c>
      <c r="E24" s="302" t="str">
        <f>E23</f>
        <v>контактный телефон службы</v>
      </c>
      <c r="F24" s="294" t="s">
        <v>458</v>
      </c>
      <c r="G24" s="1127" t="s">
        <v>2911</v>
      </c>
      <c r="H24" s="294" t="s">
        <v>458</v>
      </c>
      <c r="I24" s="1210"/>
      <c r="K24" s="829"/>
      <c r="L24" s="829"/>
    </row>
    <row r="25" spans="1:12" s="1061" customFormat="1" ht="20.100000000000001" customHeight="1">
      <c r="A25" s="803"/>
      <c r="B25" s="186"/>
      <c r="C25" s="1115" t="s">
        <v>2882</v>
      </c>
      <c r="D25" s="187" t="s">
        <v>2909</v>
      </c>
      <c r="E25" s="302" t="str">
        <f>E24</f>
        <v>контактный телефон службы</v>
      </c>
      <c r="F25" s="294" t="s">
        <v>458</v>
      </c>
      <c r="G25" s="1127" t="s">
        <v>2912</v>
      </c>
      <c r="H25" s="294" t="s">
        <v>458</v>
      </c>
      <c r="I25" s="1210"/>
      <c r="K25" s="829"/>
      <c r="L25" s="829"/>
    </row>
    <row r="26" spans="1:12" ht="15" customHeight="1">
      <c r="A26" s="285"/>
      <c r="C26" s="86"/>
      <c r="D26" s="114"/>
      <c r="E26" s="300" t="s">
        <v>328</v>
      </c>
      <c r="F26" s="296"/>
      <c r="G26" s="296"/>
      <c r="H26" s="297"/>
      <c r="I26" s="1211"/>
    </row>
    <row r="27" spans="1:12" ht="14.25" customHeight="1">
      <c r="A27" s="285"/>
      <c r="C27" s="86"/>
      <c r="D27" s="187" t="s">
        <v>448</v>
      </c>
      <c r="E27" s="1282" t="s">
        <v>705</v>
      </c>
      <c r="F27" s="1282"/>
      <c r="G27" s="1282"/>
      <c r="H27" s="1282"/>
      <c r="I27" s="412"/>
    </row>
    <row r="28" spans="1:12" ht="42.95" customHeight="1">
      <c r="A28" s="285"/>
      <c r="C28" s="86"/>
      <c r="D28" s="187" t="s">
        <v>449</v>
      </c>
      <c r="E28" s="302" t="s">
        <v>467</v>
      </c>
      <c r="F28" s="294"/>
      <c r="G28" s="1127" t="s">
        <v>2913</v>
      </c>
      <c r="H28" s="294" t="s">
        <v>458</v>
      </c>
      <c r="I28" s="1209" t="s">
        <v>598</v>
      </c>
    </row>
    <row r="29" spans="1:12" ht="15" customHeight="1">
      <c r="A29" s="285"/>
      <c r="C29" s="86"/>
      <c r="D29" s="114"/>
      <c r="E29" s="300" t="s">
        <v>328</v>
      </c>
      <c r="F29" s="296"/>
      <c r="G29" s="296"/>
      <c r="H29" s="297"/>
      <c r="I29" s="1211"/>
    </row>
    <row r="30" spans="1:12" ht="26.1" customHeight="1">
      <c r="A30" s="285"/>
      <c r="C30" s="86"/>
      <c r="D30" s="187" t="s">
        <v>450</v>
      </c>
      <c r="E30" s="1282" t="s">
        <v>706</v>
      </c>
      <c r="F30" s="1282"/>
      <c r="G30" s="1282"/>
      <c r="H30" s="1282"/>
      <c r="I30" s="412"/>
    </row>
    <row r="31" spans="1:12" ht="32.1" customHeight="1">
      <c r="A31" s="285"/>
      <c r="C31" s="86"/>
      <c r="D31" s="187" t="s">
        <v>451</v>
      </c>
      <c r="E31" s="302" t="s">
        <v>466</v>
      </c>
      <c r="F31" s="294"/>
      <c r="G31" s="305" t="s">
        <v>2916</v>
      </c>
      <c r="H31" s="294" t="s">
        <v>458</v>
      </c>
      <c r="I31" s="1209" t="s">
        <v>707</v>
      </c>
      <c r="K31" s="212" t="s">
        <v>2915</v>
      </c>
      <c r="L31" s="212" t="s">
        <v>2914</v>
      </c>
    </row>
    <row r="32" spans="1:12" ht="15" customHeight="1">
      <c r="A32" s="285"/>
      <c r="C32" s="86"/>
      <c r="D32" s="114"/>
      <c r="E32" s="300" t="s">
        <v>328</v>
      </c>
      <c r="F32" s="296"/>
      <c r="G32" s="296"/>
      <c r="H32" s="297"/>
      <c r="I32" s="1211"/>
    </row>
    <row r="33" spans="1:12" ht="49.5" customHeight="1">
      <c r="A33" s="285"/>
      <c r="B33" s="186">
        <v>3</v>
      </c>
      <c r="C33" s="86"/>
      <c r="D33" s="187" t="s">
        <v>69</v>
      </c>
      <c r="E33" s="1280" t="s">
        <v>709</v>
      </c>
      <c r="F33" s="1280"/>
      <c r="G33" s="1280"/>
      <c r="H33" s="1280"/>
      <c r="I33" s="412"/>
    </row>
    <row r="34" spans="1:12" ht="20.100000000000001" customHeight="1">
      <c r="A34" s="285"/>
      <c r="C34" s="86"/>
      <c r="D34" s="187" t="s">
        <v>452</v>
      </c>
      <c r="E34" s="1126" t="s">
        <v>2917</v>
      </c>
      <c r="F34" s="294"/>
      <c r="G34" s="294" t="s">
        <v>458</v>
      </c>
      <c r="H34" s="1090" t="s">
        <v>2901</v>
      </c>
      <c r="I34" s="1209" t="s">
        <v>480</v>
      </c>
    </row>
    <row r="35" spans="1:12" ht="15" customHeight="1">
      <c r="A35" s="285"/>
      <c r="C35" s="86"/>
      <c r="D35" s="114"/>
      <c r="E35" s="299" t="s">
        <v>328</v>
      </c>
      <c r="F35" s="296"/>
      <c r="G35" s="296"/>
      <c r="H35" s="297"/>
      <c r="I35" s="1211"/>
    </row>
    <row r="36" spans="1:12" s="174" customFormat="1" ht="3" customHeight="1">
      <c r="A36" s="285"/>
      <c r="K36" s="289"/>
      <c r="L36" s="289"/>
    </row>
    <row r="37" spans="1:12" ht="24.75" customHeight="1">
      <c r="D37" s="298">
        <v>1</v>
      </c>
      <c r="E37" s="1202" t="s">
        <v>708</v>
      </c>
      <c r="F37" s="1202"/>
      <c r="G37" s="1202"/>
      <c r="H37" s="1202"/>
      <c r="I37" s="1202"/>
    </row>
  </sheetData>
  <sheetProtection algorithmName="SHA-512" hashValue="oZ9DCHVAZK1eqvOhufjzRB3Ykn2VZfBBm5KTsZNm9sFJouMl5m0Qv83uxRkzuPCZB7pzzUyN3ARLqj2ix8DC1w==" saltValue="9E4d0VvQJ660P78vvJzLCQ=="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3" t="s">
        <v>478</v>
      </c>
      <c r="E5" s="1283"/>
      <c r="F5" s="1283"/>
      <c r="G5" s="1283"/>
      <c r="H5" s="1283"/>
      <c r="I5" s="1283"/>
      <c r="J5" s="1283"/>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5" t="s">
        <v>454</v>
      </c>
      <c r="E8" s="1285"/>
      <c r="F8" s="1285"/>
      <c r="G8" s="1285"/>
      <c r="H8" s="1285"/>
      <c r="I8" s="1285"/>
      <c r="J8" s="1285"/>
      <c r="K8" s="1285" t="s">
        <v>455</v>
      </c>
    </row>
    <row r="9" spans="1:14">
      <c r="D9" s="1285" t="s">
        <v>92</v>
      </c>
      <c r="E9" s="1285" t="s">
        <v>482</v>
      </c>
      <c r="F9" s="1285"/>
      <c r="G9" s="1285" t="s">
        <v>483</v>
      </c>
      <c r="H9" s="1285"/>
      <c r="I9" s="1285"/>
      <c r="J9" s="1285"/>
      <c r="K9" s="1285"/>
    </row>
    <row r="10" spans="1:14" ht="22.5">
      <c r="D10" s="1285"/>
      <c r="E10" s="137" t="s">
        <v>484</v>
      </c>
      <c r="F10" s="137" t="s">
        <v>400</v>
      </c>
      <c r="G10" s="137" t="s">
        <v>400</v>
      </c>
      <c r="H10" s="137" t="s">
        <v>484</v>
      </c>
      <c r="I10" s="137" t="s">
        <v>485</v>
      </c>
      <c r="J10" s="137" t="s">
        <v>456</v>
      </c>
      <c r="K10" s="1285"/>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209"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11"/>
    </row>
    <row r="14" spans="1:14" ht="3" customHeight="1">
      <c r="A14" s="131"/>
      <c r="B14" s="131"/>
      <c r="C14" s="131"/>
    </row>
    <row r="15" spans="1:14" ht="27.75" customHeight="1">
      <c r="E15" s="1284" t="s">
        <v>594</v>
      </c>
      <c r="F15" s="1284"/>
      <c r="G15" s="1284"/>
      <c r="H15" s="1284"/>
      <c r="I15" s="1284"/>
      <c r="J15" s="128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4" t="s">
        <v>314</v>
      </c>
      <c r="E7" s="1166"/>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6" t="s">
        <v>315</v>
      </c>
      <c r="E15" s="1286"/>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3" t="s">
        <v>55</v>
      </c>
      <c r="E7" s="1283"/>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7" t="s">
        <v>56</v>
      </c>
      <c r="C2" s="1287"/>
      <c r="D2" s="1287"/>
      <c r="E2" s="439"/>
    </row>
    <row r="3" spans="2:5" ht="3" customHeight="1"/>
    <row r="4" spans="2:5" ht="21.75" customHeight="1" thickBot="1">
      <c r="B4" s="1128" t="s">
        <v>1</v>
      </c>
      <c r="C4" s="1128" t="s">
        <v>91</v>
      </c>
      <c r="D4" s="1128"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44559.446840277778</v>
      </c>
      <c r="B2" s="12" t="s">
        <v>774</v>
      </c>
      <c r="C2" s="12" t="s">
        <v>442</v>
      </c>
    </row>
    <row r="3" spans="1:4">
      <c r="A3" s="1118">
        <v>44559.446886574071</v>
      </c>
      <c r="B3" s="12" t="s">
        <v>775</v>
      </c>
      <c r="C3" s="12" t="s">
        <v>442</v>
      </c>
    </row>
    <row r="4" spans="1:4">
      <c r="A4" s="1118">
        <v>44559.447048611109</v>
      </c>
      <c r="B4" s="12" t="s">
        <v>774</v>
      </c>
      <c r="C4" s="12" t="s">
        <v>442</v>
      </c>
    </row>
    <row r="5" spans="1:4">
      <c r="A5" s="1118">
        <v>44559.447071759256</v>
      </c>
      <c r="B5" s="12" t="s">
        <v>775</v>
      </c>
      <c r="C5" s="12" t="s">
        <v>442</v>
      </c>
    </row>
    <row r="6" spans="1:4">
      <c r="A6" s="1118">
        <v>44559.449328703704</v>
      </c>
      <c r="B6" s="12" t="s">
        <v>774</v>
      </c>
      <c r="C6" s="12" t="s">
        <v>442</v>
      </c>
    </row>
    <row r="7" spans="1:4">
      <c r="A7" s="1118">
        <v>44559.44935185185</v>
      </c>
      <c r="B7" s="12" t="s">
        <v>775</v>
      </c>
      <c r="C7" s="12" t="s">
        <v>442</v>
      </c>
    </row>
    <row r="8" spans="1:4">
      <c r="A8" s="1118">
        <v>44559.455208333333</v>
      </c>
      <c r="B8" s="12" t="s">
        <v>774</v>
      </c>
      <c r="C8" s="12" t="s">
        <v>442</v>
      </c>
    </row>
    <row r="9" spans="1:4">
      <c r="A9" s="1118">
        <v>44559.455231481479</v>
      </c>
      <c r="B9" s="12" t="s">
        <v>775</v>
      </c>
      <c r="C9" s="12" t="s">
        <v>442</v>
      </c>
    </row>
    <row r="10" spans="1:4">
      <c r="A10" s="1118">
        <v>44559.467280092591</v>
      </c>
      <c r="B10" s="12" t="s">
        <v>774</v>
      </c>
      <c r="C10" s="12" t="s">
        <v>442</v>
      </c>
    </row>
    <row r="11" spans="1:4">
      <c r="A11" s="1118">
        <v>45362.579201388886</v>
      </c>
      <c r="B11" s="12" t="s">
        <v>774</v>
      </c>
      <c r="C11" s="12" t="s">
        <v>442</v>
      </c>
    </row>
    <row r="12" spans="1:4">
      <c r="A12" s="1118">
        <v>45362.579212962963</v>
      </c>
      <c r="B12" s="12" t="s">
        <v>775</v>
      </c>
      <c r="C12"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8">
        <v>1</v>
      </c>
      <c r="E9" s="1304"/>
      <c r="F9" s="1306"/>
      <c r="G9" s="1310" t="s">
        <v>85</v>
      </c>
      <c r="H9" s="1178"/>
      <c r="I9" s="1178">
        <v>1</v>
      </c>
      <c r="J9" s="1299"/>
      <c r="K9" s="1234" t="s">
        <v>85</v>
      </c>
      <c r="L9" s="1170"/>
      <c r="M9" s="1170" t="s">
        <v>93</v>
      </c>
      <c r="N9" s="1302"/>
      <c r="O9" s="1234" t="s">
        <v>85</v>
      </c>
      <c r="P9" s="1170"/>
      <c r="Q9" s="1170" t="s">
        <v>93</v>
      </c>
      <c r="R9" s="1303"/>
      <c r="S9" s="1234" t="s">
        <v>85</v>
      </c>
      <c r="T9" s="1087"/>
      <c r="U9" s="1087" t="s">
        <v>93</v>
      </c>
      <c r="V9" s="1108"/>
      <c r="W9" s="307"/>
    </row>
    <row r="10" spans="1:23" s="739" customFormat="1" ht="17.100000000000001" customHeight="1">
      <c r="A10" s="205"/>
      <c r="C10" s="159"/>
      <c r="D10" s="1178"/>
      <c r="E10" s="1304"/>
      <c r="F10" s="1306"/>
      <c r="G10" s="1310"/>
      <c r="H10" s="1178"/>
      <c r="I10" s="1178"/>
      <c r="J10" s="1299"/>
      <c r="K10" s="1234"/>
      <c r="L10" s="1170"/>
      <c r="M10" s="1170"/>
      <c r="N10" s="1302"/>
      <c r="O10" s="1234"/>
      <c r="P10" s="1170"/>
      <c r="Q10" s="1170"/>
      <c r="R10" s="1303"/>
      <c r="S10" s="1234"/>
      <c r="T10" s="1089"/>
      <c r="U10" s="744"/>
      <c r="V10" s="745" t="s">
        <v>716</v>
      </c>
      <c r="W10" s="746"/>
    </row>
    <row r="11" spans="1:23" s="102" customFormat="1" ht="17.100000000000001" customHeight="1">
      <c r="A11" s="205"/>
      <c r="C11" s="159"/>
      <c r="D11" s="1175"/>
      <c r="E11" s="1305"/>
      <c r="F11" s="1307"/>
      <c r="G11" s="1175"/>
      <c r="H11" s="1175"/>
      <c r="I11" s="1175"/>
      <c r="J11" s="1300"/>
      <c r="K11" s="1175"/>
      <c r="L11" s="1175"/>
      <c r="M11" s="1175"/>
      <c r="N11" s="1303"/>
      <c r="O11" s="1175"/>
      <c r="P11" s="1088"/>
      <c r="Q11" s="744"/>
      <c r="R11" s="745" t="s">
        <v>715</v>
      </c>
      <c r="S11" s="741"/>
      <c r="T11" s="741"/>
      <c r="U11" s="741"/>
      <c r="V11" s="741"/>
      <c r="W11" s="746"/>
    </row>
    <row r="12" spans="1:23" s="102" customFormat="1" ht="17.100000000000001" customHeight="1">
      <c r="A12" s="205"/>
      <c r="C12" s="159"/>
      <c r="D12" s="1175"/>
      <c r="E12" s="1305"/>
      <c r="F12" s="1307"/>
      <c r="G12" s="1175"/>
      <c r="H12" s="1175"/>
      <c r="I12" s="1175"/>
      <c r="J12" s="1300"/>
      <c r="K12" s="1175"/>
      <c r="L12" s="744"/>
      <c r="M12" s="745"/>
      <c r="N12" s="745" t="s">
        <v>412</v>
      </c>
      <c r="O12" s="745"/>
      <c r="P12" s="745"/>
      <c r="Q12" s="745"/>
      <c r="R12" s="745"/>
      <c r="S12" s="741"/>
      <c r="T12" s="741"/>
      <c r="U12" s="741"/>
      <c r="V12" s="741"/>
      <c r="W12" s="746"/>
    </row>
    <row r="13" spans="1:23" s="102" customFormat="1" ht="17.25" customHeight="1">
      <c r="A13" s="205"/>
      <c r="C13" s="159"/>
      <c r="D13" s="1175"/>
      <c r="E13" s="1305"/>
      <c r="F13" s="1307"/>
      <c r="G13" s="1175"/>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8"/>
      <c r="E15" s="1308"/>
      <c r="F15" s="1309"/>
      <c r="G15" s="1311"/>
      <c r="H15" s="1178"/>
      <c r="I15" s="1178">
        <v>1</v>
      </c>
      <c r="J15" s="1299"/>
      <c r="K15" s="1234" t="s">
        <v>85</v>
      </c>
      <c r="L15" s="1170"/>
      <c r="M15" s="1170" t="s">
        <v>93</v>
      </c>
      <c r="N15" s="1302"/>
      <c r="O15" s="1234" t="s">
        <v>85</v>
      </c>
      <c r="P15" s="1170"/>
      <c r="Q15" s="1170" t="s">
        <v>93</v>
      </c>
      <c r="R15" s="1303"/>
      <c r="S15" s="1234" t="s">
        <v>85</v>
      </c>
      <c r="T15" s="1087"/>
      <c r="U15" s="1087" t="s">
        <v>93</v>
      </c>
      <c r="V15" s="1108"/>
      <c r="W15" s="307"/>
    </row>
    <row r="16" spans="1:23" s="742" customFormat="1" ht="16.5" customHeight="1">
      <c r="A16" s="748"/>
      <c r="B16" s="743"/>
      <c r="C16" s="747"/>
      <c r="D16" s="1298"/>
      <c r="E16" s="1308"/>
      <c r="F16" s="1309"/>
      <c r="G16" s="1311"/>
      <c r="H16" s="1178"/>
      <c r="I16" s="1178"/>
      <c r="J16" s="1299"/>
      <c r="K16" s="1234"/>
      <c r="L16" s="1170"/>
      <c r="M16" s="1170"/>
      <c r="N16" s="1302"/>
      <c r="O16" s="1234"/>
      <c r="P16" s="1170"/>
      <c r="Q16" s="1170"/>
      <c r="R16" s="1303"/>
      <c r="S16" s="1234"/>
      <c r="T16" s="1089"/>
      <c r="U16" s="744"/>
      <c r="V16" s="745" t="s">
        <v>716</v>
      </c>
      <c r="W16" s="746"/>
    </row>
    <row r="17" spans="1:36" ht="17.100000000000001" customHeight="1">
      <c r="A17" s="205"/>
      <c r="B17" s="102"/>
      <c r="C17" s="159"/>
      <c r="D17" s="1298"/>
      <c r="E17" s="1308"/>
      <c r="F17" s="1309"/>
      <c r="G17" s="1311"/>
      <c r="H17" s="1178"/>
      <c r="I17" s="1178"/>
      <c r="J17" s="1300"/>
      <c r="K17" s="1234"/>
      <c r="L17" s="1170"/>
      <c r="M17" s="1170"/>
      <c r="N17" s="1303"/>
      <c r="O17" s="1234"/>
      <c r="P17" s="1088"/>
      <c r="Q17" s="744"/>
      <c r="R17" s="745" t="s">
        <v>715</v>
      </c>
      <c r="S17" s="741"/>
      <c r="T17" s="741"/>
      <c r="U17" s="741"/>
      <c r="V17" s="741"/>
      <c r="W17" s="746"/>
    </row>
    <row r="18" spans="1:36" ht="17.100000000000001" customHeight="1">
      <c r="A18" s="205"/>
      <c r="B18" s="102"/>
      <c r="C18" s="159"/>
      <c r="D18" s="1298"/>
      <c r="E18" s="1308"/>
      <c r="F18" s="1309"/>
      <c r="G18" s="1311"/>
      <c r="H18" s="1178"/>
      <c r="I18" s="1178"/>
      <c r="J18" s="1300"/>
      <c r="K18" s="1234"/>
      <c r="L18" s="744"/>
      <c r="M18" s="745"/>
      <c r="N18" s="745" t="s">
        <v>412</v>
      </c>
      <c r="O18" s="745"/>
      <c r="P18" s="745"/>
      <c r="Q18" s="745"/>
      <c r="R18" s="745"/>
      <c r="S18" s="741"/>
      <c r="T18" s="741"/>
      <c r="U18" s="741"/>
      <c r="V18" s="741"/>
      <c r="W18" s="746"/>
    </row>
    <row r="19" spans="1:36" ht="17.100000000000001" customHeight="1">
      <c r="A19" s="205"/>
      <c r="B19" s="102"/>
      <c r="C19" s="159"/>
      <c r="D19" s="1298"/>
      <c r="E19" s="1308"/>
      <c r="F19" s="1309"/>
      <c r="G19" s="1311"/>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01" t="s">
        <v>298</v>
      </c>
      <c r="P27" s="1301"/>
      <c r="Q27" s="1301"/>
      <c r="R27" s="1262" t="s">
        <v>270</v>
      </c>
      <c r="S27" s="1262"/>
      <c r="T27" s="1262"/>
      <c r="U27" s="1219" t="s">
        <v>341</v>
      </c>
      <c r="W27" s="1312"/>
    </row>
    <row r="28" spans="1:36" ht="17.100000000000001" customHeight="1">
      <c r="O28" s="1263" t="s">
        <v>605</v>
      </c>
      <c r="P28" s="1263" t="s">
        <v>271</v>
      </c>
      <c r="Q28" s="1263"/>
      <c r="R28" s="1262"/>
      <c r="S28" s="1262"/>
      <c r="T28" s="1262"/>
      <c r="U28" s="1219"/>
      <c r="W28" s="1312"/>
    </row>
    <row r="29" spans="1:36" ht="37.5" customHeight="1">
      <c r="O29" s="1263"/>
      <c r="P29" s="104" t="s">
        <v>606</v>
      </c>
      <c r="Q29" s="104" t="s">
        <v>6</v>
      </c>
      <c r="R29" s="105" t="s">
        <v>274</v>
      </c>
      <c r="S29" s="1264" t="s">
        <v>273</v>
      </c>
      <c r="T29" s="1264"/>
      <c r="U29" s="1219"/>
      <c r="W29" s="1312"/>
    </row>
    <row r="30" spans="1:36" ht="17.100000000000001" customHeight="1">
      <c r="G30" s="157"/>
      <c r="H30" s="157"/>
      <c r="I30" s="157"/>
      <c r="J30" s="157"/>
      <c r="K30" s="157"/>
      <c r="L30" s="122"/>
      <c r="M30" s="432" t="s">
        <v>183</v>
      </c>
      <c r="N30" s="433"/>
      <c r="O30" s="1313"/>
      <c r="P30" s="1313"/>
      <c r="Q30" s="1313"/>
      <c r="R30" s="1313"/>
      <c r="S30" s="1313"/>
      <c r="T30" s="1313"/>
      <c r="U30" s="1313"/>
      <c r="V30" s="122"/>
      <c r="W30" s="122"/>
      <c r="X30" s="204"/>
      <c r="Y30" s="204"/>
      <c r="Z30" s="204"/>
      <c r="AA30" s="204"/>
      <c r="AB30" s="204"/>
      <c r="AC30" s="204"/>
      <c r="AD30" s="204"/>
      <c r="AE30" s="204"/>
      <c r="AF30" s="204"/>
      <c r="AG30" s="204"/>
      <c r="AH30" s="204"/>
      <c r="AI30" s="204"/>
      <c r="AJ30" s="204"/>
    </row>
    <row r="31" spans="1:36" s="523" customFormat="1" ht="22.5">
      <c r="A31" s="1238">
        <v>1</v>
      </c>
      <c r="B31" s="847"/>
      <c r="C31" s="847"/>
      <c r="D31" s="847"/>
      <c r="E31" s="848"/>
      <c r="F31" s="849"/>
      <c r="G31" s="849"/>
      <c r="H31" s="849"/>
      <c r="I31" s="850"/>
      <c r="J31" s="845"/>
      <c r="K31" s="852"/>
      <c r="L31" s="593">
        <f>mergeValue(A31)</f>
        <v>1</v>
      </c>
      <c r="M31" s="641" t="s">
        <v>20</v>
      </c>
      <c r="N31" s="646"/>
      <c r="O31" s="1288"/>
      <c r="P31" s="1289"/>
      <c r="Q31" s="1289"/>
      <c r="R31" s="1289"/>
      <c r="S31" s="1289"/>
      <c r="T31" s="1289"/>
      <c r="U31" s="1289"/>
      <c r="V31" s="1290"/>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8"/>
      <c r="B32" s="1238">
        <v>1</v>
      </c>
      <c r="C32" s="847"/>
      <c r="D32" s="847"/>
      <c r="E32" s="849"/>
      <c r="F32" s="849"/>
      <c r="G32" s="849"/>
      <c r="H32" s="849"/>
      <c r="I32" s="844"/>
      <c r="J32" s="843"/>
      <c r="K32" s="846"/>
      <c r="L32" s="593" t="str">
        <f>mergeValue(A32) &amp;"."&amp; mergeValue(B32)</f>
        <v>1.1</v>
      </c>
      <c r="M32" s="546" t="s">
        <v>16</v>
      </c>
      <c r="N32" s="646"/>
      <c r="O32" s="1288"/>
      <c r="P32" s="1289"/>
      <c r="Q32" s="1289"/>
      <c r="R32" s="1289"/>
      <c r="S32" s="1289"/>
      <c r="T32" s="1289"/>
      <c r="U32" s="1289"/>
      <c r="V32" s="1290"/>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8"/>
      <c r="B33" s="1238"/>
      <c r="C33" s="1238">
        <v>1</v>
      </c>
      <c r="D33" s="847"/>
      <c r="E33" s="849"/>
      <c r="F33" s="849"/>
      <c r="G33" s="849"/>
      <c r="H33" s="849"/>
      <c r="I33" s="851"/>
      <c r="J33" s="843"/>
      <c r="K33" s="846"/>
      <c r="L33" s="593" t="str">
        <f>mergeValue(A33) &amp;"."&amp; mergeValue(B33)&amp;"."&amp; mergeValue(C33)</f>
        <v>1.1.1</v>
      </c>
      <c r="M33" s="547" t="s">
        <v>7</v>
      </c>
      <c r="N33" s="646"/>
      <c r="O33" s="1288"/>
      <c r="P33" s="1289"/>
      <c r="Q33" s="1289"/>
      <c r="R33" s="1289"/>
      <c r="S33" s="1289"/>
      <c r="T33" s="1289"/>
      <c r="U33" s="1289"/>
      <c r="V33" s="1290"/>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8"/>
      <c r="B34" s="1238"/>
      <c r="C34" s="1238"/>
      <c r="D34" s="1238">
        <v>1</v>
      </c>
      <c r="E34" s="849"/>
      <c r="F34" s="849"/>
      <c r="G34" s="849"/>
      <c r="H34" s="849"/>
      <c r="I34" s="851"/>
      <c r="J34" s="843"/>
      <c r="K34" s="846"/>
      <c r="L34" s="593" t="str">
        <f>mergeValue(A34) &amp;"."&amp; mergeValue(B34)&amp;"."&amp; mergeValue(C34)&amp;"."&amp; mergeValue(D34)</f>
        <v>1.1.1.1</v>
      </c>
      <c r="M34" s="548" t="s">
        <v>22</v>
      </c>
      <c r="N34" s="646"/>
      <c r="O34" s="1288"/>
      <c r="P34" s="1289"/>
      <c r="Q34" s="1289"/>
      <c r="R34" s="1289"/>
      <c r="S34" s="1289"/>
      <c r="T34" s="1289"/>
      <c r="U34" s="1289"/>
      <c r="V34" s="1290"/>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8"/>
      <c r="B35" s="1238"/>
      <c r="C35" s="1238"/>
      <c r="D35" s="1238"/>
      <c r="E35" s="1238">
        <v>1</v>
      </c>
      <c r="F35" s="849"/>
      <c r="G35" s="849"/>
      <c r="H35" s="847">
        <v>1</v>
      </c>
      <c r="I35" s="1238">
        <v>1</v>
      </c>
      <c r="J35" s="849"/>
      <c r="K35" s="854"/>
      <c r="L35" s="593" t="str">
        <f>mergeValue(A35) &amp;"."&amp; mergeValue(B35)&amp;"."&amp; mergeValue(C35)&amp;"."&amp; mergeValue(D35)&amp;"."&amp; mergeValue(E35)</f>
        <v>1.1.1.1.1</v>
      </c>
      <c r="M35" s="554" t="s">
        <v>9</v>
      </c>
      <c r="N35" s="646"/>
      <c r="O35" s="1241"/>
      <c r="P35" s="1242"/>
      <c r="Q35" s="1242"/>
      <c r="R35" s="1242"/>
      <c r="S35" s="1242"/>
      <c r="T35" s="1242"/>
      <c r="U35" s="1242"/>
      <c r="V35" s="1243"/>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8"/>
      <c r="B36" s="1238"/>
      <c r="C36" s="1238"/>
      <c r="D36" s="1238"/>
      <c r="E36" s="1238"/>
      <c r="F36" s="1238">
        <v>1</v>
      </c>
      <c r="G36" s="847"/>
      <c r="H36" s="847"/>
      <c r="I36" s="1238"/>
      <c r="J36" s="1238">
        <v>1</v>
      </c>
      <c r="K36" s="855"/>
      <c r="L36" s="593" t="str">
        <f>mergeValue(A36) &amp;"."&amp; mergeValue(B36)&amp;"."&amp; mergeValue(C36)&amp;"."&amp; mergeValue(D36)&amp;"."&amp; mergeValue(E36)&amp;"."&amp; mergeValue(F36)</f>
        <v>1.1.1.1.1.1</v>
      </c>
      <c r="M36" s="555" t="s">
        <v>10</v>
      </c>
      <c r="N36" s="646"/>
      <c r="O36" s="1241"/>
      <c r="P36" s="1242"/>
      <c r="Q36" s="1242"/>
      <c r="R36" s="1242"/>
      <c r="S36" s="1242"/>
      <c r="T36" s="1242"/>
      <c r="U36" s="1242"/>
      <c r="V36" s="1243"/>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8"/>
      <c r="B37" s="1238"/>
      <c r="C37" s="1238"/>
      <c r="D37" s="1238"/>
      <c r="E37" s="1238"/>
      <c r="F37" s="1238"/>
      <c r="G37" s="847">
        <v>1</v>
      </c>
      <c r="H37" s="847"/>
      <c r="I37" s="1238"/>
      <c r="J37" s="1238"/>
      <c r="K37" s="855">
        <v>1</v>
      </c>
      <c r="L37" s="593" t="str">
        <f>mergeValue(A37) &amp;"."&amp; mergeValue(B37)&amp;"."&amp; mergeValue(C37)&amp;"."&amp; mergeValue(D37)&amp;"."&amp; mergeValue(E37)&amp;"."&amp; mergeValue(F37)&amp;"."&amp; mergeValue(G37)</f>
        <v>1.1.1.1.1.1.1</v>
      </c>
      <c r="M37" s="1069"/>
      <c r="N37" s="646"/>
      <c r="O37" s="562"/>
      <c r="P37" s="562"/>
      <c r="Q37" s="1094"/>
      <c r="R37" s="1233"/>
      <c r="S37" s="1234" t="s">
        <v>84</v>
      </c>
      <c r="T37" s="1233"/>
      <c r="U37" s="1234" t="s">
        <v>84</v>
      </c>
      <c r="V37" s="562"/>
      <c r="W37" s="1208"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8"/>
      <c r="B38" s="1238"/>
      <c r="C38" s="1238"/>
      <c r="D38" s="1238"/>
      <c r="E38" s="1238"/>
      <c r="F38" s="1238"/>
      <c r="G38" s="847"/>
      <c r="H38" s="847"/>
      <c r="I38" s="1238"/>
      <c r="J38" s="1238"/>
      <c r="K38" s="855"/>
      <c r="L38" s="600"/>
      <c r="M38" s="646"/>
      <c r="N38" s="646"/>
      <c r="O38" s="562"/>
      <c r="P38" s="562"/>
      <c r="Q38" s="584" t="str">
        <f>R37 &amp; "-" &amp; T37</f>
        <v>-</v>
      </c>
      <c r="R38" s="1233"/>
      <c r="S38" s="1234"/>
      <c r="T38" s="1233"/>
      <c r="U38" s="1234"/>
      <c r="V38" s="562"/>
      <c r="W38" s="1208"/>
      <c r="X38" s="585"/>
      <c r="Y38" s="589"/>
      <c r="Z38" s="589" t="str">
        <f t="shared" si="0"/>
        <v/>
      </c>
      <c r="AA38" s="589"/>
      <c r="AB38" s="589"/>
      <c r="AC38" s="589"/>
      <c r="AD38" s="585"/>
      <c r="AE38" s="585"/>
      <c r="AF38" s="585"/>
      <c r="AG38" s="585"/>
      <c r="AH38" s="585"/>
      <c r="AI38" s="585"/>
      <c r="AJ38" s="585"/>
    </row>
    <row r="39" spans="1:36" s="523" customFormat="1" ht="15" customHeight="1">
      <c r="A39" s="1238"/>
      <c r="B39" s="1238"/>
      <c r="C39" s="1238"/>
      <c r="D39" s="1238"/>
      <c r="E39" s="1238"/>
      <c r="F39" s="1238"/>
      <c r="G39" s="849"/>
      <c r="H39" s="847"/>
      <c r="I39" s="1238"/>
      <c r="J39" s="1238"/>
      <c r="K39" s="854"/>
      <c r="L39" s="538"/>
      <c r="M39" s="557" t="s">
        <v>25</v>
      </c>
      <c r="N39" s="564"/>
      <c r="O39" s="564"/>
      <c r="P39" s="564"/>
      <c r="Q39" s="564"/>
      <c r="R39" s="564"/>
      <c r="S39" s="564"/>
      <c r="T39" s="564"/>
      <c r="U39" s="564"/>
      <c r="V39" s="560"/>
      <c r="W39" s="1208"/>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8"/>
      <c r="B40" s="1238"/>
      <c r="C40" s="1238"/>
      <c r="D40" s="1238"/>
      <c r="E40" s="1238"/>
      <c r="F40" s="849"/>
      <c r="G40" s="849"/>
      <c r="H40" s="847"/>
      <c r="I40" s="1238"/>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8"/>
      <c r="B41" s="1238"/>
      <c r="C41" s="1238"/>
      <c r="D41" s="1238"/>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8"/>
      <c r="B42" s="1238"/>
      <c r="C42" s="1238"/>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8"/>
      <c r="B43" s="1238"/>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8"/>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8">
        <v>1</v>
      </c>
      <c r="B49" s="865"/>
      <c r="C49" s="865"/>
      <c r="D49" s="865"/>
      <c r="E49" s="866"/>
      <c r="F49" s="867"/>
      <c r="G49" s="867"/>
      <c r="H49" s="867"/>
      <c r="I49" s="868"/>
      <c r="J49" s="863"/>
      <c r="K49" s="870"/>
      <c r="L49" s="593">
        <f>mergeValue(A49)</f>
        <v>1</v>
      </c>
      <c r="M49" s="641" t="s">
        <v>20</v>
      </c>
      <c r="N49" s="646"/>
      <c r="O49" s="1288"/>
      <c r="P49" s="1289"/>
      <c r="Q49" s="1289"/>
      <c r="R49" s="1289"/>
      <c r="S49" s="1289"/>
      <c r="T49" s="1289"/>
      <c r="U49" s="1289"/>
      <c r="V49" s="1290"/>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8"/>
      <c r="B50" s="1238">
        <v>1</v>
      </c>
      <c r="C50" s="865"/>
      <c r="D50" s="865"/>
      <c r="E50" s="867"/>
      <c r="F50" s="867"/>
      <c r="G50" s="867"/>
      <c r="H50" s="867"/>
      <c r="I50" s="862"/>
      <c r="J50" s="861"/>
      <c r="K50" s="864"/>
      <c r="L50" s="593" t="str">
        <f>mergeValue(A50) &amp;"."&amp; mergeValue(B50)</f>
        <v>1.1</v>
      </c>
      <c r="M50" s="546" t="s">
        <v>16</v>
      </c>
      <c r="N50" s="646"/>
      <c r="O50" s="1288"/>
      <c r="P50" s="1289"/>
      <c r="Q50" s="1289"/>
      <c r="R50" s="1289"/>
      <c r="S50" s="1289"/>
      <c r="T50" s="1289"/>
      <c r="U50" s="1289"/>
      <c r="V50" s="1290"/>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8"/>
      <c r="B51" s="1238"/>
      <c r="C51" s="1238">
        <v>1</v>
      </c>
      <c r="D51" s="865"/>
      <c r="E51" s="867"/>
      <c r="F51" s="867"/>
      <c r="G51" s="867"/>
      <c r="H51" s="867"/>
      <c r="I51" s="869"/>
      <c r="J51" s="861"/>
      <c r="K51" s="864"/>
      <c r="L51" s="593" t="str">
        <f>mergeValue(A51) &amp;"."&amp; mergeValue(B51)&amp;"."&amp; mergeValue(C51)</f>
        <v>1.1.1</v>
      </c>
      <c r="M51" s="547" t="s">
        <v>7</v>
      </c>
      <c r="N51" s="646"/>
      <c r="O51" s="1288"/>
      <c r="P51" s="1289"/>
      <c r="Q51" s="1289"/>
      <c r="R51" s="1289"/>
      <c r="S51" s="1289"/>
      <c r="T51" s="1289"/>
      <c r="U51" s="1289"/>
      <c r="V51" s="1290"/>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8"/>
      <c r="B52" s="1238"/>
      <c r="C52" s="1238"/>
      <c r="D52" s="1238">
        <v>1</v>
      </c>
      <c r="E52" s="867"/>
      <c r="F52" s="867"/>
      <c r="G52" s="867"/>
      <c r="H52" s="867"/>
      <c r="I52" s="869"/>
      <c r="J52" s="861"/>
      <c r="K52" s="864"/>
      <c r="L52" s="593" t="str">
        <f>mergeValue(A52) &amp;"."&amp; mergeValue(B52)&amp;"."&amp; mergeValue(C52)&amp;"."&amp; mergeValue(D52)</f>
        <v>1.1.1.1</v>
      </c>
      <c r="M52" s="548" t="s">
        <v>22</v>
      </c>
      <c r="N52" s="646"/>
      <c r="O52" s="1288"/>
      <c r="P52" s="1289"/>
      <c r="Q52" s="1289"/>
      <c r="R52" s="1289"/>
      <c r="S52" s="1289"/>
      <c r="T52" s="1289"/>
      <c r="U52" s="1289"/>
      <c r="V52" s="1290"/>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8"/>
      <c r="B53" s="1238"/>
      <c r="C53" s="1238"/>
      <c r="D53" s="1238"/>
      <c r="E53" s="1238">
        <v>1</v>
      </c>
      <c r="F53" s="867"/>
      <c r="G53" s="867"/>
      <c r="H53" s="865">
        <v>1</v>
      </c>
      <c r="I53" s="1238">
        <v>1</v>
      </c>
      <c r="J53" s="867"/>
      <c r="K53" s="872"/>
      <c r="L53" s="593" t="str">
        <f>mergeValue(A53) &amp;"."&amp; mergeValue(B53)&amp;"."&amp; mergeValue(C53)&amp;"."&amp; mergeValue(D53)&amp;"."&amp; mergeValue(E53)</f>
        <v>1.1.1.1.1</v>
      </c>
      <c r="M53" s="554" t="s">
        <v>9</v>
      </c>
      <c r="N53" s="646"/>
      <c r="O53" s="1241"/>
      <c r="P53" s="1242"/>
      <c r="Q53" s="1242"/>
      <c r="R53" s="1242"/>
      <c r="S53" s="1242"/>
      <c r="T53" s="1242"/>
      <c r="U53" s="1242"/>
      <c r="V53" s="1243"/>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8"/>
      <c r="B54" s="1238"/>
      <c r="C54" s="1238"/>
      <c r="D54" s="1238"/>
      <c r="E54" s="1238"/>
      <c r="F54" s="1238">
        <v>1</v>
      </c>
      <c r="G54" s="865"/>
      <c r="H54" s="865"/>
      <c r="I54" s="1238"/>
      <c r="J54" s="1238">
        <v>1</v>
      </c>
      <c r="K54" s="873"/>
      <c r="L54" s="593" t="str">
        <f>mergeValue(A54) &amp;"."&amp; mergeValue(B54)&amp;"."&amp; mergeValue(C54)&amp;"."&amp; mergeValue(D54)&amp;"."&amp; mergeValue(E54)&amp;"."&amp; mergeValue(F54)</f>
        <v>1.1.1.1.1.1</v>
      </c>
      <c r="M54" s="555" t="s">
        <v>10</v>
      </c>
      <c r="N54" s="646"/>
      <c r="O54" s="1241"/>
      <c r="P54" s="1242"/>
      <c r="Q54" s="1242"/>
      <c r="R54" s="1242"/>
      <c r="S54" s="1242"/>
      <c r="T54" s="1242"/>
      <c r="U54" s="1242"/>
      <c r="V54" s="1243"/>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8"/>
      <c r="B55" s="1238"/>
      <c r="C55" s="1238"/>
      <c r="D55" s="1238"/>
      <c r="E55" s="1238"/>
      <c r="F55" s="1238"/>
      <c r="G55" s="865">
        <v>1</v>
      </c>
      <c r="H55" s="865"/>
      <c r="I55" s="1238"/>
      <c r="J55" s="1238"/>
      <c r="K55" s="873">
        <v>1</v>
      </c>
      <c r="L55" s="593" t="str">
        <f>mergeValue(A55) &amp;"."&amp; mergeValue(B55)&amp;"."&amp; mergeValue(C55)&amp;"."&amp; mergeValue(D55)&amp;"."&amp; mergeValue(E55)&amp;"."&amp; mergeValue(F55)&amp;"."&amp; mergeValue(G55)</f>
        <v>1.1.1.1.1.1.1</v>
      </c>
      <c r="M55" s="1069"/>
      <c r="N55" s="646"/>
      <c r="O55" s="562"/>
      <c r="P55" s="562"/>
      <c r="Q55" s="1094"/>
      <c r="R55" s="1233"/>
      <c r="S55" s="1234" t="s">
        <v>84</v>
      </c>
      <c r="T55" s="1233"/>
      <c r="U55" s="1234" t="s">
        <v>84</v>
      </c>
      <c r="V55" s="562"/>
      <c r="W55" s="1208"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8"/>
      <c r="B56" s="1238"/>
      <c r="C56" s="1238"/>
      <c r="D56" s="1238"/>
      <c r="E56" s="1238"/>
      <c r="F56" s="1238"/>
      <c r="G56" s="865"/>
      <c r="H56" s="865"/>
      <c r="I56" s="1238"/>
      <c r="J56" s="1238"/>
      <c r="K56" s="873"/>
      <c r="L56" s="600"/>
      <c r="M56" s="646"/>
      <c r="N56" s="646"/>
      <c r="O56" s="562"/>
      <c r="P56" s="562"/>
      <c r="Q56" s="584" t="str">
        <f>R55 &amp; "-" &amp; T55</f>
        <v>-</v>
      </c>
      <c r="R56" s="1233"/>
      <c r="S56" s="1234"/>
      <c r="T56" s="1233"/>
      <c r="U56" s="1234"/>
      <c r="V56" s="562"/>
      <c r="W56" s="1208"/>
      <c r="X56" s="585"/>
      <c r="Y56" s="589"/>
      <c r="Z56" s="589" t="str">
        <f t="shared" si="1"/>
        <v/>
      </c>
      <c r="AA56" s="589"/>
      <c r="AB56" s="589"/>
      <c r="AC56" s="589"/>
      <c r="AD56" s="585"/>
      <c r="AE56" s="585"/>
      <c r="AF56" s="585"/>
      <c r="AG56" s="585"/>
      <c r="AH56" s="585"/>
      <c r="AI56" s="585"/>
      <c r="AJ56" s="585"/>
    </row>
    <row r="57" spans="1:36" s="523" customFormat="1" ht="15" customHeight="1">
      <c r="A57" s="1238"/>
      <c r="B57" s="1238"/>
      <c r="C57" s="1238"/>
      <c r="D57" s="1238"/>
      <c r="E57" s="1238"/>
      <c r="F57" s="1238"/>
      <c r="G57" s="867"/>
      <c r="H57" s="865"/>
      <c r="I57" s="1238"/>
      <c r="J57" s="1238"/>
      <c r="K57" s="872"/>
      <c r="L57" s="538"/>
      <c r="M57" s="557" t="s">
        <v>25</v>
      </c>
      <c r="N57" s="564"/>
      <c r="O57" s="564"/>
      <c r="P57" s="564"/>
      <c r="Q57" s="564"/>
      <c r="R57" s="564"/>
      <c r="S57" s="564"/>
      <c r="T57" s="564"/>
      <c r="U57" s="564"/>
      <c r="V57" s="560"/>
      <c r="W57" s="1208"/>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8"/>
      <c r="B58" s="1238"/>
      <c r="C58" s="1238"/>
      <c r="D58" s="1238"/>
      <c r="E58" s="1238"/>
      <c r="F58" s="867"/>
      <c r="G58" s="867"/>
      <c r="H58" s="865"/>
      <c r="I58" s="1238"/>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8"/>
      <c r="B59" s="1238"/>
      <c r="C59" s="1238"/>
      <c r="D59" s="1238"/>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8"/>
      <c r="B60" s="1238"/>
      <c r="C60" s="1238"/>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8"/>
      <c r="B61" s="1238"/>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8"/>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8">
        <v>1</v>
      </c>
      <c r="B67" s="883"/>
      <c r="C67" s="883"/>
      <c r="D67" s="883"/>
      <c r="E67" s="884"/>
      <c r="F67" s="885"/>
      <c r="G67" s="885"/>
      <c r="H67" s="885"/>
      <c r="I67" s="886"/>
      <c r="J67" s="881"/>
      <c r="K67" s="888"/>
      <c r="L67" s="593">
        <f>mergeValue(A67)</f>
        <v>1</v>
      </c>
      <c r="M67" s="641" t="s">
        <v>20</v>
      </c>
      <c r="N67" s="646"/>
      <c r="O67" s="1288"/>
      <c r="P67" s="1289"/>
      <c r="Q67" s="1289"/>
      <c r="R67" s="1289"/>
      <c r="S67" s="1289"/>
      <c r="T67" s="1289"/>
      <c r="U67" s="1289"/>
      <c r="V67" s="1290"/>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8"/>
      <c r="B68" s="1238">
        <v>1</v>
      </c>
      <c r="C68" s="883"/>
      <c r="D68" s="883"/>
      <c r="E68" s="885"/>
      <c r="F68" s="885"/>
      <c r="G68" s="885"/>
      <c r="H68" s="885"/>
      <c r="I68" s="880"/>
      <c r="J68" s="879"/>
      <c r="K68" s="882"/>
      <c r="L68" s="593" t="str">
        <f>mergeValue(A68) &amp;"."&amp; mergeValue(B68)</f>
        <v>1.1</v>
      </c>
      <c r="M68" s="546" t="s">
        <v>16</v>
      </c>
      <c r="N68" s="646"/>
      <c r="O68" s="1288"/>
      <c r="P68" s="1289"/>
      <c r="Q68" s="1289"/>
      <c r="R68" s="1289"/>
      <c r="S68" s="1289"/>
      <c r="T68" s="1289"/>
      <c r="U68" s="1289"/>
      <c r="V68" s="1290"/>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8"/>
      <c r="B69" s="1238"/>
      <c r="C69" s="1238">
        <v>1</v>
      </c>
      <c r="D69" s="883"/>
      <c r="E69" s="885"/>
      <c r="F69" s="885"/>
      <c r="G69" s="885"/>
      <c r="H69" s="885"/>
      <c r="I69" s="887"/>
      <c r="J69" s="879"/>
      <c r="K69" s="882"/>
      <c r="L69" s="593" t="str">
        <f>mergeValue(A69) &amp;"."&amp; mergeValue(B69)&amp;"."&amp; mergeValue(C69)</f>
        <v>1.1.1</v>
      </c>
      <c r="M69" s="547" t="s">
        <v>7</v>
      </c>
      <c r="N69" s="646"/>
      <c r="O69" s="1288"/>
      <c r="P69" s="1289"/>
      <c r="Q69" s="1289"/>
      <c r="R69" s="1289"/>
      <c r="S69" s="1289"/>
      <c r="T69" s="1289"/>
      <c r="U69" s="1289"/>
      <c r="V69" s="1290"/>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8"/>
      <c r="B70" s="1238"/>
      <c r="C70" s="1238"/>
      <c r="D70" s="1238">
        <v>1</v>
      </c>
      <c r="E70" s="885"/>
      <c r="F70" s="885"/>
      <c r="G70" s="885"/>
      <c r="H70" s="885"/>
      <c r="I70" s="887"/>
      <c r="J70" s="879"/>
      <c r="K70" s="882"/>
      <c r="L70" s="593" t="str">
        <f>mergeValue(A70) &amp;"."&amp; mergeValue(B70)&amp;"."&amp; mergeValue(C70)&amp;"."&amp; mergeValue(D70)</f>
        <v>1.1.1.1</v>
      </c>
      <c r="M70" s="548" t="s">
        <v>22</v>
      </c>
      <c r="N70" s="646"/>
      <c r="O70" s="1288"/>
      <c r="P70" s="1289"/>
      <c r="Q70" s="1289"/>
      <c r="R70" s="1289"/>
      <c r="S70" s="1289"/>
      <c r="T70" s="1289"/>
      <c r="U70" s="1289"/>
      <c r="V70" s="1290"/>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8"/>
      <c r="B71" s="1238"/>
      <c r="C71" s="1238"/>
      <c r="D71" s="1238"/>
      <c r="E71" s="1238">
        <v>1</v>
      </c>
      <c r="F71" s="885"/>
      <c r="G71" s="885"/>
      <c r="H71" s="883">
        <v>1</v>
      </c>
      <c r="I71" s="1238">
        <v>1</v>
      </c>
      <c r="J71" s="885"/>
      <c r="K71" s="890"/>
      <c r="L71" s="593" t="str">
        <f>mergeValue(A71) &amp;"."&amp; mergeValue(B71)&amp;"."&amp; mergeValue(C71)&amp;"."&amp; mergeValue(D71)&amp;"."&amp; mergeValue(E71)</f>
        <v>1.1.1.1.1</v>
      </c>
      <c r="M71" s="554" t="s">
        <v>9</v>
      </c>
      <c r="N71" s="646"/>
      <c r="O71" s="1241"/>
      <c r="P71" s="1242"/>
      <c r="Q71" s="1242"/>
      <c r="R71" s="1242"/>
      <c r="S71" s="1242"/>
      <c r="T71" s="1242"/>
      <c r="U71" s="1242"/>
      <c r="V71" s="1243"/>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8"/>
      <c r="B72" s="1238"/>
      <c r="C72" s="1238"/>
      <c r="D72" s="1238"/>
      <c r="E72" s="1238"/>
      <c r="F72" s="1238">
        <v>1</v>
      </c>
      <c r="G72" s="883"/>
      <c r="H72" s="883"/>
      <c r="I72" s="1238"/>
      <c r="J72" s="1238">
        <v>1</v>
      </c>
      <c r="K72" s="891"/>
      <c r="L72" s="593" t="str">
        <f>mergeValue(A72) &amp;"."&amp; mergeValue(B72)&amp;"."&amp; mergeValue(C72)&amp;"."&amp; mergeValue(D72)&amp;"."&amp; mergeValue(E72)&amp;"."&amp; mergeValue(F72)</f>
        <v>1.1.1.1.1.1</v>
      </c>
      <c r="M72" s="555" t="s">
        <v>10</v>
      </c>
      <c r="N72" s="646"/>
      <c r="O72" s="1241"/>
      <c r="P72" s="1242"/>
      <c r="Q72" s="1242"/>
      <c r="R72" s="1242"/>
      <c r="S72" s="1242"/>
      <c r="T72" s="1242"/>
      <c r="U72" s="1242"/>
      <c r="V72" s="1243"/>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8"/>
      <c r="B73" s="1238"/>
      <c r="C73" s="1238"/>
      <c r="D73" s="1238"/>
      <c r="E73" s="1238"/>
      <c r="F73" s="1238"/>
      <c r="G73" s="883">
        <v>1</v>
      </c>
      <c r="H73" s="883"/>
      <c r="I73" s="1238"/>
      <c r="J73" s="1238"/>
      <c r="K73" s="891">
        <v>1</v>
      </c>
      <c r="L73" s="593" t="str">
        <f>mergeValue(A73) &amp;"."&amp; mergeValue(B73)&amp;"."&amp; mergeValue(C73)&amp;"."&amp; mergeValue(D73)&amp;"."&amp; mergeValue(E73)&amp;"."&amp; mergeValue(F73)&amp;"."&amp; mergeValue(G73)</f>
        <v>1.1.1.1.1.1.1</v>
      </c>
      <c r="M73" s="1069"/>
      <c r="N73" s="646"/>
      <c r="O73" s="562"/>
      <c r="P73" s="562"/>
      <c r="Q73" s="1094"/>
      <c r="R73" s="1233"/>
      <c r="S73" s="1234" t="s">
        <v>84</v>
      </c>
      <c r="T73" s="1233"/>
      <c r="U73" s="1234" t="s">
        <v>84</v>
      </c>
      <c r="V73" s="562"/>
      <c r="W73" s="1208"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8"/>
      <c r="B74" s="1238"/>
      <c r="C74" s="1238"/>
      <c r="D74" s="1238"/>
      <c r="E74" s="1238"/>
      <c r="F74" s="1238"/>
      <c r="G74" s="883"/>
      <c r="H74" s="883"/>
      <c r="I74" s="1238"/>
      <c r="J74" s="1238"/>
      <c r="K74" s="891"/>
      <c r="L74" s="600"/>
      <c r="M74" s="646"/>
      <c r="N74" s="646"/>
      <c r="O74" s="562"/>
      <c r="P74" s="562"/>
      <c r="Q74" s="584" t="str">
        <f>R73 &amp; "-" &amp; T73</f>
        <v>-</v>
      </c>
      <c r="R74" s="1233"/>
      <c r="S74" s="1234"/>
      <c r="T74" s="1233"/>
      <c r="U74" s="1234"/>
      <c r="V74" s="562"/>
      <c r="W74" s="1208"/>
      <c r="X74" s="585"/>
      <c r="Y74" s="589"/>
      <c r="Z74" s="589" t="str">
        <f t="shared" si="2"/>
        <v/>
      </c>
      <c r="AA74" s="589"/>
      <c r="AB74" s="589"/>
      <c r="AC74" s="589"/>
      <c r="AD74" s="585"/>
      <c r="AE74" s="585"/>
      <c r="AF74" s="585"/>
      <c r="AG74" s="585"/>
      <c r="AH74" s="585"/>
      <c r="AI74" s="585"/>
      <c r="AJ74" s="585"/>
    </row>
    <row r="75" spans="1:36" s="523" customFormat="1" ht="15" customHeight="1">
      <c r="A75" s="1238"/>
      <c r="B75" s="1238"/>
      <c r="C75" s="1238"/>
      <c r="D75" s="1238"/>
      <c r="E75" s="1238"/>
      <c r="F75" s="1238"/>
      <c r="G75" s="885"/>
      <c r="H75" s="883"/>
      <c r="I75" s="1238"/>
      <c r="J75" s="1238"/>
      <c r="K75" s="890"/>
      <c r="L75" s="538"/>
      <c r="M75" s="557" t="s">
        <v>25</v>
      </c>
      <c r="N75" s="564"/>
      <c r="O75" s="564"/>
      <c r="P75" s="564"/>
      <c r="Q75" s="564"/>
      <c r="R75" s="564"/>
      <c r="S75" s="564"/>
      <c r="T75" s="564"/>
      <c r="U75" s="564"/>
      <c r="V75" s="560"/>
      <c r="W75" s="1208"/>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8"/>
      <c r="B76" s="1238"/>
      <c r="C76" s="1238"/>
      <c r="D76" s="1238"/>
      <c r="E76" s="1238"/>
      <c r="F76" s="885"/>
      <c r="G76" s="885"/>
      <c r="H76" s="883"/>
      <c r="I76" s="1238"/>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8"/>
      <c r="B77" s="1238"/>
      <c r="C77" s="1238"/>
      <c r="D77" s="1238"/>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8"/>
      <c r="B78" s="1238"/>
      <c r="C78" s="1238"/>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8"/>
      <c r="B79" s="1238"/>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8"/>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99"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99" ht="18.75" customHeight="1">
      <c r="X82" s="204"/>
      <c r="Y82" s="204"/>
      <c r="Z82" s="204"/>
      <c r="AA82" s="204"/>
      <c r="AB82" s="204"/>
      <c r="AC82" s="204"/>
      <c r="AD82" s="204"/>
      <c r="AE82" s="204"/>
      <c r="AF82" s="204"/>
      <c r="AG82" s="204"/>
      <c r="AH82" s="204"/>
      <c r="AI82" s="204"/>
      <c r="AJ82" s="204"/>
    </row>
    <row r="83" spans="1:99"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99"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99" s="523" customFormat="1" ht="22.5">
      <c r="A85" s="1238">
        <v>1</v>
      </c>
      <c r="B85" s="919"/>
      <c r="C85" s="919"/>
      <c r="D85" s="919"/>
      <c r="E85" s="920"/>
      <c r="F85" s="921"/>
      <c r="G85" s="919"/>
      <c r="H85" s="919"/>
      <c r="I85" s="922"/>
      <c r="J85" s="917"/>
      <c r="K85" s="926">
        <v>1</v>
      </c>
      <c r="L85" s="593">
        <f>mergeValue(A85)</f>
        <v>1</v>
      </c>
      <c r="M85" s="641" t="s">
        <v>20</v>
      </c>
      <c r="N85" s="580"/>
      <c r="O85" s="1292"/>
      <c r="P85" s="1293"/>
      <c r="Q85" s="1293"/>
      <c r="R85" s="1293"/>
      <c r="S85" s="1293"/>
      <c r="T85" s="1293"/>
      <c r="U85" s="1293"/>
      <c r="V85" s="1293"/>
      <c r="W85" s="1293"/>
      <c r="X85" s="1293"/>
      <c r="Y85" s="1293"/>
      <c r="Z85" s="1293"/>
      <c r="AA85" s="1293"/>
      <c r="AB85" s="1293"/>
      <c r="AC85" s="1293"/>
      <c r="AD85" s="1293"/>
      <c r="AE85" s="1293"/>
      <c r="AF85" s="1293"/>
      <c r="AG85" s="1293"/>
      <c r="AH85" s="1293"/>
      <c r="AI85" s="1293"/>
      <c r="AJ85" s="1293"/>
      <c r="AK85" s="1293"/>
      <c r="AL85" s="1293"/>
      <c r="AM85" s="1293"/>
      <c r="AN85" s="1293"/>
      <c r="AO85" s="1293"/>
      <c r="AP85" s="1293"/>
      <c r="AQ85" s="1293"/>
      <c r="AR85" s="1293"/>
      <c r="AS85" s="1293"/>
      <c r="AT85" s="1293"/>
      <c r="AU85" s="1293"/>
      <c r="AV85" s="1293"/>
      <c r="AW85" s="1293"/>
      <c r="AX85" s="1293"/>
      <c r="AY85" s="1293"/>
      <c r="AZ85" s="1293"/>
      <c r="BA85" s="1293"/>
      <c r="BB85" s="1293"/>
      <c r="BC85" s="1293"/>
      <c r="BD85" s="1293"/>
      <c r="BE85" s="1293"/>
      <c r="BF85" s="1293"/>
      <c r="BG85" s="1293"/>
      <c r="BH85" s="1293"/>
      <c r="BI85" s="1293"/>
      <c r="BJ85" s="1293"/>
      <c r="BK85" s="1293"/>
      <c r="BL85" s="1293"/>
      <c r="BM85" s="1293"/>
      <c r="BN85" s="1293"/>
      <c r="BO85" s="1293"/>
      <c r="BP85" s="1293"/>
      <c r="BQ85" s="1293"/>
      <c r="BR85" s="1293"/>
      <c r="BS85" s="1293"/>
      <c r="BT85" s="1293"/>
      <c r="BU85" s="1293"/>
      <c r="BV85" s="1293"/>
      <c r="BW85" s="1293"/>
      <c r="BX85" s="1293"/>
      <c r="BY85" s="1293"/>
      <c r="BZ85" s="1293"/>
      <c r="CA85" s="1293"/>
      <c r="CB85" s="1293"/>
      <c r="CC85" s="1293"/>
      <c r="CD85" s="1293"/>
      <c r="CE85" s="1293"/>
      <c r="CF85" s="1293"/>
      <c r="CG85" s="1294"/>
      <c r="CH85" s="630" t="s">
        <v>658</v>
      </c>
      <c r="CI85" s="585"/>
      <c r="CJ85" s="585"/>
      <c r="CK85" s="585"/>
      <c r="CL85" s="585"/>
      <c r="CM85" s="585"/>
      <c r="CN85" s="585"/>
      <c r="CO85" s="585"/>
      <c r="CP85" s="585"/>
      <c r="CQ85" s="585"/>
      <c r="CR85" s="585"/>
      <c r="CS85" s="585"/>
      <c r="CT85" s="585"/>
    </row>
    <row r="86" spans="1:99" s="523" customFormat="1" ht="22.5">
      <c r="A86" s="1238"/>
      <c r="B86" s="1238">
        <v>1</v>
      </c>
      <c r="C86" s="919"/>
      <c r="D86" s="919"/>
      <c r="E86" s="921"/>
      <c r="F86" s="921"/>
      <c r="G86" s="919"/>
      <c r="H86" s="919"/>
      <c r="I86" s="916"/>
      <c r="J86" s="915"/>
      <c r="K86" s="926">
        <v>1</v>
      </c>
      <c r="L86" s="593" t="str">
        <f>mergeValue(A86) &amp;"."&amp; mergeValue(B86)</f>
        <v>1.1</v>
      </c>
      <c r="M86" s="546" t="s">
        <v>16</v>
      </c>
      <c r="N86" s="580"/>
      <c r="O86" s="1292"/>
      <c r="P86" s="1293"/>
      <c r="Q86" s="1293"/>
      <c r="R86" s="1293"/>
      <c r="S86" s="1293"/>
      <c r="T86" s="1293"/>
      <c r="U86" s="1293"/>
      <c r="V86" s="1293"/>
      <c r="W86" s="1293"/>
      <c r="X86" s="1293"/>
      <c r="Y86" s="1293"/>
      <c r="Z86" s="1293"/>
      <c r="AA86" s="1293"/>
      <c r="AB86" s="1293"/>
      <c r="AC86" s="1293"/>
      <c r="AD86" s="1293"/>
      <c r="AE86" s="1293"/>
      <c r="AF86" s="1293"/>
      <c r="AG86" s="1293"/>
      <c r="AH86" s="1293"/>
      <c r="AI86" s="1293"/>
      <c r="AJ86" s="1293"/>
      <c r="AK86" s="1293"/>
      <c r="AL86" s="1293"/>
      <c r="AM86" s="1293"/>
      <c r="AN86" s="1293"/>
      <c r="AO86" s="1293"/>
      <c r="AP86" s="1293"/>
      <c r="AQ86" s="1293"/>
      <c r="AR86" s="1293"/>
      <c r="AS86" s="1293"/>
      <c r="AT86" s="1293"/>
      <c r="AU86" s="1293"/>
      <c r="AV86" s="1293"/>
      <c r="AW86" s="1293"/>
      <c r="AX86" s="1293"/>
      <c r="AY86" s="1293"/>
      <c r="AZ86" s="1293"/>
      <c r="BA86" s="1293"/>
      <c r="BB86" s="1293"/>
      <c r="BC86" s="1293"/>
      <c r="BD86" s="1293"/>
      <c r="BE86" s="1293"/>
      <c r="BF86" s="1293"/>
      <c r="BG86" s="1293"/>
      <c r="BH86" s="1293"/>
      <c r="BI86" s="1293"/>
      <c r="BJ86" s="1293"/>
      <c r="BK86" s="1293"/>
      <c r="BL86" s="1293"/>
      <c r="BM86" s="1293"/>
      <c r="BN86" s="1293"/>
      <c r="BO86" s="1293"/>
      <c r="BP86" s="1293"/>
      <c r="BQ86" s="1293"/>
      <c r="BR86" s="1293"/>
      <c r="BS86" s="1293"/>
      <c r="BT86" s="1293"/>
      <c r="BU86" s="1293"/>
      <c r="BV86" s="1293"/>
      <c r="BW86" s="1293"/>
      <c r="BX86" s="1293"/>
      <c r="BY86" s="1293"/>
      <c r="BZ86" s="1293"/>
      <c r="CA86" s="1293"/>
      <c r="CB86" s="1293"/>
      <c r="CC86" s="1293"/>
      <c r="CD86" s="1293"/>
      <c r="CE86" s="1293"/>
      <c r="CF86" s="1293"/>
      <c r="CG86" s="1294"/>
      <c r="CH86" s="630" t="s">
        <v>477</v>
      </c>
      <c r="CI86" s="585"/>
      <c r="CJ86" s="585"/>
      <c r="CK86" s="585"/>
      <c r="CL86" s="585"/>
      <c r="CM86" s="585"/>
      <c r="CN86" s="585"/>
      <c r="CO86" s="585"/>
      <c r="CP86" s="585"/>
      <c r="CQ86" s="585"/>
      <c r="CR86" s="585"/>
      <c r="CS86" s="585"/>
      <c r="CT86" s="585"/>
    </row>
    <row r="87" spans="1:99" s="523" customFormat="1" ht="22.5">
      <c r="A87" s="1238"/>
      <c r="B87" s="1238"/>
      <c r="C87" s="1238">
        <v>1</v>
      </c>
      <c r="D87" s="919"/>
      <c r="E87" s="921"/>
      <c r="F87" s="921"/>
      <c r="G87" s="919"/>
      <c r="H87" s="919"/>
      <c r="I87" s="923"/>
      <c r="J87" s="915"/>
      <c r="K87" s="926">
        <v>1</v>
      </c>
      <c r="L87" s="593" t="str">
        <f>mergeValue(A87) &amp;"."&amp; mergeValue(B87)&amp;"."&amp; mergeValue(C87)</f>
        <v>1.1.1</v>
      </c>
      <c r="M87" s="547" t="s">
        <v>7</v>
      </c>
      <c r="N87" s="580"/>
      <c r="O87" s="1292"/>
      <c r="P87" s="1293"/>
      <c r="Q87" s="1293"/>
      <c r="R87" s="1293"/>
      <c r="S87" s="1293"/>
      <c r="T87" s="1293"/>
      <c r="U87" s="1293"/>
      <c r="V87" s="1293"/>
      <c r="W87" s="1293"/>
      <c r="X87" s="1293"/>
      <c r="Y87" s="1293"/>
      <c r="Z87" s="1293"/>
      <c r="AA87" s="1293"/>
      <c r="AB87" s="1293"/>
      <c r="AC87" s="1293"/>
      <c r="AD87" s="1293"/>
      <c r="AE87" s="1293"/>
      <c r="AF87" s="1293"/>
      <c r="AG87" s="1293"/>
      <c r="AH87" s="1293"/>
      <c r="AI87" s="1293"/>
      <c r="AJ87" s="1293"/>
      <c r="AK87" s="1293"/>
      <c r="AL87" s="1293"/>
      <c r="AM87" s="1293"/>
      <c r="AN87" s="1293"/>
      <c r="AO87" s="1293"/>
      <c r="AP87" s="1293"/>
      <c r="AQ87" s="1293"/>
      <c r="AR87" s="1293"/>
      <c r="AS87" s="1293"/>
      <c r="AT87" s="1293"/>
      <c r="AU87" s="1293"/>
      <c r="AV87" s="1293"/>
      <c r="AW87" s="1293"/>
      <c r="AX87" s="1293"/>
      <c r="AY87" s="1293"/>
      <c r="AZ87" s="1293"/>
      <c r="BA87" s="1293"/>
      <c r="BB87" s="1293"/>
      <c r="BC87" s="1293"/>
      <c r="BD87" s="1293"/>
      <c r="BE87" s="1293"/>
      <c r="BF87" s="1293"/>
      <c r="BG87" s="1293"/>
      <c r="BH87" s="1293"/>
      <c r="BI87" s="1293"/>
      <c r="BJ87" s="1293"/>
      <c r="BK87" s="1293"/>
      <c r="BL87" s="1293"/>
      <c r="BM87" s="1293"/>
      <c r="BN87" s="1293"/>
      <c r="BO87" s="1293"/>
      <c r="BP87" s="1293"/>
      <c r="BQ87" s="1293"/>
      <c r="BR87" s="1293"/>
      <c r="BS87" s="1293"/>
      <c r="BT87" s="1293"/>
      <c r="BU87" s="1293"/>
      <c r="BV87" s="1293"/>
      <c r="BW87" s="1293"/>
      <c r="BX87" s="1293"/>
      <c r="BY87" s="1293"/>
      <c r="BZ87" s="1293"/>
      <c r="CA87" s="1293"/>
      <c r="CB87" s="1293"/>
      <c r="CC87" s="1293"/>
      <c r="CD87" s="1293"/>
      <c r="CE87" s="1293"/>
      <c r="CF87" s="1293"/>
      <c r="CG87" s="1294"/>
      <c r="CH87" s="630" t="s">
        <v>633</v>
      </c>
      <c r="CI87" s="585"/>
      <c r="CJ87" s="585"/>
      <c r="CK87" s="585"/>
      <c r="CL87" s="585"/>
      <c r="CM87" s="585"/>
      <c r="CN87" s="585"/>
      <c r="CO87" s="585"/>
      <c r="CP87" s="585"/>
      <c r="CQ87" s="585"/>
      <c r="CR87" s="585"/>
      <c r="CS87" s="585"/>
      <c r="CT87" s="585"/>
    </row>
    <row r="88" spans="1:99" s="523" customFormat="1" ht="22.5">
      <c r="A88" s="1238"/>
      <c r="B88" s="1238"/>
      <c r="C88" s="1238"/>
      <c r="D88" s="1238">
        <v>1</v>
      </c>
      <c r="E88" s="921"/>
      <c r="F88" s="921"/>
      <c r="G88" s="919"/>
      <c r="H88" s="919"/>
      <c r="I88" s="1238">
        <v>1</v>
      </c>
      <c r="J88" s="915"/>
      <c r="K88" s="926">
        <v>1</v>
      </c>
      <c r="L88" s="593" t="str">
        <f>mergeValue(A88) &amp;"."&amp; mergeValue(B88)&amp;"."&amp; mergeValue(C88)&amp;"."&amp; mergeValue(D88)</f>
        <v>1.1.1.1</v>
      </c>
      <c r="M88" s="548" t="s">
        <v>22</v>
      </c>
      <c r="N88" s="580"/>
      <c r="O88" s="1292"/>
      <c r="P88" s="1293"/>
      <c r="Q88" s="1293"/>
      <c r="R88" s="1293"/>
      <c r="S88" s="1293"/>
      <c r="T88" s="1293"/>
      <c r="U88" s="1293"/>
      <c r="V88" s="1293"/>
      <c r="W88" s="1293"/>
      <c r="X88" s="1293"/>
      <c r="Y88" s="1293"/>
      <c r="Z88" s="1293"/>
      <c r="AA88" s="1293"/>
      <c r="AB88" s="1293"/>
      <c r="AC88" s="1293"/>
      <c r="AD88" s="1293"/>
      <c r="AE88" s="1293"/>
      <c r="AF88" s="1293"/>
      <c r="AG88" s="1293"/>
      <c r="AH88" s="1293"/>
      <c r="AI88" s="1293"/>
      <c r="AJ88" s="1293"/>
      <c r="AK88" s="1293"/>
      <c r="AL88" s="1293"/>
      <c r="AM88" s="1293"/>
      <c r="AN88" s="1293"/>
      <c r="AO88" s="1293"/>
      <c r="AP88" s="1293"/>
      <c r="AQ88" s="1293"/>
      <c r="AR88" s="1293"/>
      <c r="AS88" s="1293"/>
      <c r="AT88" s="1293"/>
      <c r="AU88" s="1293"/>
      <c r="AV88" s="1293"/>
      <c r="AW88" s="1293"/>
      <c r="AX88" s="1293"/>
      <c r="AY88" s="1293"/>
      <c r="AZ88" s="1293"/>
      <c r="BA88" s="1293"/>
      <c r="BB88" s="1293"/>
      <c r="BC88" s="1293"/>
      <c r="BD88" s="1293"/>
      <c r="BE88" s="1293"/>
      <c r="BF88" s="1293"/>
      <c r="BG88" s="1293"/>
      <c r="BH88" s="1293"/>
      <c r="BI88" s="1293"/>
      <c r="BJ88" s="1293"/>
      <c r="BK88" s="1293"/>
      <c r="BL88" s="1293"/>
      <c r="BM88" s="1293"/>
      <c r="BN88" s="1293"/>
      <c r="BO88" s="1293"/>
      <c r="BP88" s="1293"/>
      <c r="BQ88" s="1293"/>
      <c r="BR88" s="1293"/>
      <c r="BS88" s="1293"/>
      <c r="BT88" s="1293"/>
      <c r="BU88" s="1293"/>
      <c r="BV88" s="1293"/>
      <c r="BW88" s="1293"/>
      <c r="BX88" s="1293"/>
      <c r="BY88" s="1293"/>
      <c r="BZ88" s="1293"/>
      <c r="CA88" s="1293"/>
      <c r="CB88" s="1293"/>
      <c r="CC88" s="1293"/>
      <c r="CD88" s="1293"/>
      <c r="CE88" s="1293"/>
      <c r="CF88" s="1293"/>
      <c r="CG88" s="1294"/>
      <c r="CH88" s="630" t="s">
        <v>634</v>
      </c>
      <c r="CI88" s="585"/>
      <c r="CJ88" s="585"/>
      <c r="CK88" s="585"/>
      <c r="CL88" s="585"/>
      <c r="CM88" s="585"/>
      <c r="CN88" s="585"/>
      <c r="CO88" s="585"/>
      <c r="CP88" s="585"/>
      <c r="CQ88" s="585"/>
      <c r="CR88" s="585"/>
      <c r="CS88" s="585"/>
      <c r="CT88" s="585"/>
    </row>
    <row r="89" spans="1:99" s="523" customFormat="1" ht="11.25" hidden="1" customHeight="1">
      <c r="A89" s="1238"/>
      <c r="B89" s="1238"/>
      <c r="C89" s="1238"/>
      <c r="D89" s="1238"/>
      <c r="E89" s="1238">
        <v>1</v>
      </c>
      <c r="F89" s="921"/>
      <c r="G89" s="919"/>
      <c r="H89" s="919"/>
      <c r="I89" s="1238"/>
      <c r="J89" s="921"/>
      <c r="K89" s="926">
        <v>1</v>
      </c>
      <c r="L89" s="593"/>
      <c r="M89" s="554"/>
      <c r="N89" s="581"/>
      <c r="O89" s="1295"/>
      <c r="P89" s="1296"/>
      <c r="Q89" s="1296"/>
      <c r="R89" s="1296"/>
      <c r="S89" s="1296"/>
      <c r="T89" s="1296"/>
      <c r="U89" s="1296"/>
      <c r="V89" s="1296"/>
      <c r="W89" s="1296"/>
      <c r="X89" s="1296"/>
      <c r="Y89" s="1296"/>
      <c r="Z89" s="1296"/>
      <c r="AA89" s="1296"/>
      <c r="AB89" s="1296"/>
      <c r="AC89" s="1296"/>
      <c r="AD89" s="1296"/>
      <c r="AE89" s="1296"/>
      <c r="AF89" s="1296"/>
      <c r="AG89" s="1296"/>
      <c r="AH89" s="1296"/>
      <c r="AI89" s="1296"/>
      <c r="AJ89" s="1296"/>
      <c r="AK89" s="1296"/>
      <c r="AL89" s="1296"/>
      <c r="AM89" s="1296"/>
      <c r="AN89" s="1296"/>
      <c r="AO89" s="1296"/>
      <c r="AP89" s="1296"/>
      <c r="AQ89" s="1296"/>
      <c r="AR89" s="1296"/>
      <c r="AS89" s="1296"/>
      <c r="AT89" s="1296"/>
      <c r="AU89" s="1296"/>
      <c r="AV89" s="1296"/>
      <c r="AW89" s="1296"/>
      <c r="AX89" s="1296"/>
      <c r="AY89" s="1296"/>
      <c r="AZ89" s="1296"/>
      <c r="BA89" s="1296"/>
      <c r="BB89" s="1296"/>
      <c r="BC89" s="1296"/>
      <c r="BD89" s="1296"/>
      <c r="BE89" s="1296"/>
      <c r="BF89" s="1296"/>
      <c r="BG89" s="1296"/>
      <c r="BH89" s="1296"/>
      <c r="BI89" s="1296"/>
      <c r="BJ89" s="1296"/>
      <c r="BK89" s="1296"/>
      <c r="BL89" s="1296"/>
      <c r="BM89" s="1296"/>
      <c r="BN89" s="1296"/>
      <c r="BO89" s="1296"/>
      <c r="BP89" s="1296"/>
      <c r="BQ89" s="1296"/>
      <c r="BR89" s="1296"/>
      <c r="BS89" s="1296"/>
      <c r="BT89" s="1296"/>
      <c r="BU89" s="1296"/>
      <c r="BV89" s="1296"/>
      <c r="BW89" s="1296"/>
      <c r="BX89" s="1296"/>
      <c r="BY89" s="1296"/>
      <c r="BZ89" s="1296"/>
      <c r="CA89" s="1296"/>
      <c r="CB89" s="1296"/>
      <c r="CC89" s="1296"/>
      <c r="CD89" s="1296"/>
      <c r="CE89" s="1296"/>
      <c r="CF89" s="1296"/>
      <c r="CG89" s="1297"/>
      <c r="CH89" s="559"/>
      <c r="CI89" s="585"/>
      <c r="CJ89" s="585"/>
      <c r="CK89" s="585"/>
      <c r="CL89" s="585"/>
      <c r="CM89" s="585"/>
      <c r="CN89" s="585"/>
      <c r="CO89" s="585"/>
      <c r="CP89" s="585"/>
      <c r="CQ89" s="585"/>
      <c r="CR89" s="585"/>
      <c r="CS89" s="585"/>
      <c r="CT89" s="585"/>
    </row>
    <row r="90" spans="1:99" s="523" customFormat="1" ht="90">
      <c r="A90" s="1238"/>
      <c r="B90" s="1238"/>
      <c r="C90" s="1238"/>
      <c r="D90" s="1238"/>
      <c r="E90" s="1238"/>
      <c r="F90" s="1238">
        <v>1</v>
      </c>
      <c r="G90" s="919"/>
      <c r="H90" s="919"/>
      <c r="I90" s="1238"/>
      <c r="J90" s="1258"/>
      <c r="K90" s="926">
        <v>1</v>
      </c>
      <c r="L90" s="593" t="str">
        <f>mergeValue(A90) &amp;"."&amp; mergeValue(B90)&amp;"."&amp; mergeValue(C90)&amp;"."&amp; mergeValue(D90)&amp;"."&amp;  mergeValue(F90)</f>
        <v>1.1.1.1.1</v>
      </c>
      <c r="M90" s="554" t="s">
        <v>10</v>
      </c>
      <c r="N90" s="581"/>
      <c r="O90" s="1241"/>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c r="CB90" s="1242"/>
      <c r="CC90" s="1242"/>
      <c r="CD90" s="1242"/>
      <c r="CE90" s="1242"/>
      <c r="CF90" s="1242"/>
      <c r="CG90" s="1243"/>
      <c r="CH90" s="630" t="s">
        <v>635</v>
      </c>
      <c r="CI90" s="585"/>
      <c r="CJ90" s="589" t="str">
        <f>strCheckUnique(CK90:CK93)</f>
        <v/>
      </c>
      <c r="CK90" s="585"/>
      <c r="CL90" s="589"/>
      <c r="CM90" s="585"/>
      <c r="CN90" s="585"/>
      <c r="CO90" s="585"/>
      <c r="CP90" s="585"/>
      <c r="CQ90" s="585"/>
      <c r="CR90" s="585"/>
      <c r="CS90" s="585"/>
      <c r="CT90" s="585"/>
    </row>
    <row r="91" spans="1:99" s="523" customFormat="1" ht="192" customHeight="1">
      <c r="A91" s="1238"/>
      <c r="B91" s="1238"/>
      <c r="C91" s="1238"/>
      <c r="D91" s="1238"/>
      <c r="E91" s="1238"/>
      <c r="F91" s="1238"/>
      <c r="G91" s="919">
        <v>1</v>
      </c>
      <c r="H91" s="919"/>
      <c r="I91" s="1238"/>
      <c r="J91" s="1258"/>
      <c r="K91" s="918"/>
      <c r="L91" s="593" t="str">
        <f>mergeValue(A91) &amp;"."&amp; mergeValue(B91)&amp;"."&amp; mergeValue(C91)&amp;"."&amp; mergeValue(D91)&amp;"."&amp;  mergeValue(F91)&amp;"."&amp;  mergeValue(G91)</f>
        <v>1.1.1.1.1.1</v>
      </c>
      <c r="M91" s="1069"/>
      <c r="N91" s="586"/>
      <c r="O91" s="683"/>
      <c r="P91" s="562"/>
      <c r="Q91" s="562"/>
      <c r="R91" s="1248"/>
      <c r="S91" s="1234" t="s">
        <v>84</v>
      </c>
      <c r="T91" s="1248"/>
      <c r="U91" s="1234" t="s">
        <v>84</v>
      </c>
      <c r="V91" s="683"/>
      <c r="W91" s="763"/>
      <c r="X91" s="763"/>
      <c r="Y91" s="1248"/>
      <c r="Z91" s="1234" t="s">
        <v>84</v>
      </c>
      <c r="AA91" s="1248"/>
      <c r="AB91" s="1234" t="s">
        <v>84</v>
      </c>
      <c r="AC91" s="683"/>
      <c r="AD91" s="763"/>
      <c r="AE91" s="763"/>
      <c r="AF91" s="1248"/>
      <c r="AG91" s="1234" t="s">
        <v>84</v>
      </c>
      <c r="AH91" s="1248"/>
      <c r="AI91" s="1234" t="s">
        <v>84</v>
      </c>
      <c r="AJ91" s="683"/>
      <c r="AK91" s="763"/>
      <c r="AL91" s="763"/>
      <c r="AM91" s="1248"/>
      <c r="AN91" s="1234" t="s">
        <v>84</v>
      </c>
      <c r="AO91" s="1248"/>
      <c r="AP91" s="1234" t="s">
        <v>84</v>
      </c>
      <c r="AQ91" s="683"/>
      <c r="AR91" s="763"/>
      <c r="AS91" s="763"/>
      <c r="AT91" s="1248"/>
      <c r="AU91" s="1234" t="s">
        <v>84</v>
      </c>
      <c r="AV91" s="1248"/>
      <c r="AW91" s="1234" t="s">
        <v>84</v>
      </c>
      <c r="AX91" s="683"/>
      <c r="AY91" s="763"/>
      <c r="AZ91" s="763"/>
      <c r="BA91" s="1248"/>
      <c r="BB91" s="1234" t="s">
        <v>84</v>
      </c>
      <c r="BC91" s="1248"/>
      <c r="BD91" s="1234" t="s">
        <v>84</v>
      </c>
      <c r="BE91" s="683"/>
      <c r="BF91" s="763"/>
      <c r="BG91" s="763"/>
      <c r="BH91" s="1248"/>
      <c r="BI91" s="1234" t="s">
        <v>84</v>
      </c>
      <c r="BJ91" s="1248"/>
      <c r="BK91" s="1234" t="s">
        <v>84</v>
      </c>
      <c r="BL91" s="683"/>
      <c r="BM91" s="763"/>
      <c r="BN91" s="763"/>
      <c r="BO91" s="1248"/>
      <c r="BP91" s="1234" t="s">
        <v>84</v>
      </c>
      <c r="BQ91" s="1248"/>
      <c r="BR91" s="1234" t="s">
        <v>84</v>
      </c>
      <c r="BS91" s="683"/>
      <c r="BT91" s="763"/>
      <c r="BU91" s="763"/>
      <c r="BV91" s="1248"/>
      <c r="BW91" s="1234" t="s">
        <v>84</v>
      </c>
      <c r="BX91" s="1248"/>
      <c r="BY91" s="1234" t="s">
        <v>84</v>
      </c>
      <c r="BZ91" s="683"/>
      <c r="CA91" s="763"/>
      <c r="CB91" s="763"/>
      <c r="CC91" s="1248"/>
      <c r="CD91" s="1234" t="s">
        <v>84</v>
      </c>
      <c r="CE91" s="1248"/>
      <c r="CF91" s="1234" t="s">
        <v>85</v>
      </c>
      <c r="CG91" s="537"/>
      <c r="CH91" s="1208" t="s">
        <v>659</v>
      </c>
      <c r="CI91" s="585" t="str">
        <f>strCheckDate(O92:CG92)</f>
        <v/>
      </c>
      <c r="CJ91" s="589"/>
      <c r="CK91" s="589" t="str">
        <f>IF(M91="","",M91 )</f>
        <v/>
      </c>
      <c r="CL91" s="589"/>
      <c r="CM91" s="589"/>
      <c r="CN91" s="589"/>
      <c r="CO91" s="585"/>
      <c r="CP91" s="585"/>
      <c r="CQ91" s="585"/>
      <c r="CR91" s="585"/>
      <c r="CS91" s="585"/>
      <c r="CT91" s="585"/>
    </row>
    <row r="92" spans="1:99" s="523" customFormat="1" ht="11.25" hidden="1" customHeight="1">
      <c r="A92" s="1238"/>
      <c r="B92" s="1238"/>
      <c r="C92" s="1238"/>
      <c r="D92" s="1238"/>
      <c r="E92" s="1238"/>
      <c r="F92" s="1238"/>
      <c r="G92" s="919"/>
      <c r="H92" s="919"/>
      <c r="I92" s="1238"/>
      <c r="J92" s="1258"/>
      <c r="K92" s="926">
        <v>1</v>
      </c>
      <c r="L92" s="600"/>
      <c r="M92" s="646"/>
      <c r="N92" s="586"/>
      <c r="O92" s="562"/>
      <c r="P92" s="562"/>
      <c r="Q92" s="584" t="str">
        <f>R91 &amp; "-" &amp; T91</f>
        <v>-</v>
      </c>
      <c r="R92" s="1248"/>
      <c r="S92" s="1234"/>
      <c r="T92" s="1248"/>
      <c r="U92" s="1234"/>
      <c r="V92" s="763"/>
      <c r="W92" s="763"/>
      <c r="X92" s="769" t="str">
        <f>Y91 &amp; "-" &amp; AA91</f>
        <v>-</v>
      </c>
      <c r="Y92" s="1248"/>
      <c r="Z92" s="1234"/>
      <c r="AA92" s="1248"/>
      <c r="AB92" s="1234"/>
      <c r="AC92" s="763"/>
      <c r="AD92" s="763"/>
      <c r="AE92" s="769" t="str">
        <f>AF91 &amp; "-" &amp; AH91</f>
        <v>-</v>
      </c>
      <c r="AF92" s="1248"/>
      <c r="AG92" s="1234"/>
      <c r="AH92" s="1248"/>
      <c r="AI92" s="1234"/>
      <c r="AJ92" s="763"/>
      <c r="AK92" s="763"/>
      <c r="AL92" s="769" t="str">
        <f>AM91 &amp; "-" &amp; AO91</f>
        <v>-</v>
      </c>
      <c r="AM92" s="1248"/>
      <c r="AN92" s="1234"/>
      <c r="AO92" s="1248"/>
      <c r="AP92" s="1234"/>
      <c r="AQ92" s="763"/>
      <c r="AR92" s="763"/>
      <c r="AS92" s="769" t="str">
        <f>AT91 &amp; "-" &amp; AV91</f>
        <v>-</v>
      </c>
      <c r="AT92" s="1248"/>
      <c r="AU92" s="1234"/>
      <c r="AV92" s="1248"/>
      <c r="AW92" s="1234"/>
      <c r="AX92" s="763"/>
      <c r="AY92" s="763"/>
      <c r="AZ92" s="769" t="str">
        <f>BA91 &amp; "-" &amp; BC91</f>
        <v>-</v>
      </c>
      <c r="BA92" s="1248"/>
      <c r="BB92" s="1234"/>
      <c r="BC92" s="1248"/>
      <c r="BD92" s="1234"/>
      <c r="BE92" s="763"/>
      <c r="BF92" s="763"/>
      <c r="BG92" s="769" t="str">
        <f>BH91 &amp; "-" &amp; BJ91</f>
        <v>-</v>
      </c>
      <c r="BH92" s="1248"/>
      <c r="BI92" s="1234"/>
      <c r="BJ92" s="1248"/>
      <c r="BK92" s="1234"/>
      <c r="BL92" s="763"/>
      <c r="BM92" s="763"/>
      <c r="BN92" s="769" t="str">
        <f>BO91 &amp; "-" &amp; BQ91</f>
        <v>-</v>
      </c>
      <c r="BO92" s="1248"/>
      <c r="BP92" s="1234"/>
      <c r="BQ92" s="1248"/>
      <c r="BR92" s="1234"/>
      <c r="BS92" s="763"/>
      <c r="BT92" s="763"/>
      <c r="BU92" s="769" t="str">
        <f>BV91 &amp; "-" &amp; BX91</f>
        <v>-</v>
      </c>
      <c r="BV92" s="1248"/>
      <c r="BW92" s="1234"/>
      <c r="BX92" s="1248"/>
      <c r="BY92" s="1234"/>
      <c r="BZ92" s="763"/>
      <c r="CA92" s="763"/>
      <c r="CB92" s="769" t="str">
        <f>CC91 &amp; "-" &amp; CE91</f>
        <v>-</v>
      </c>
      <c r="CC92" s="1248"/>
      <c r="CD92" s="1234"/>
      <c r="CE92" s="1248"/>
      <c r="CF92" s="1234"/>
      <c r="CG92" s="537"/>
      <c r="CH92" s="1208"/>
      <c r="CI92" s="585"/>
      <c r="CJ92" s="589"/>
      <c r="CK92" s="589"/>
      <c r="CL92" s="589"/>
      <c r="CM92" s="589"/>
      <c r="CN92" s="589"/>
      <c r="CO92" s="585"/>
      <c r="CP92" s="585"/>
      <c r="CQ92" s="585"/>
      <c r="CR92" s="585"/>
      <c r="CS92" s="585"/>
      <c r="CT92" s="585"/>
    </row>
    <row r="93" spans="1:99" s="522" customFormat="1" ht="15" customHeight="1">
      <c r="A93" s="1238"/>
      <c r="B93" s="1238"/>
      <c r="C93" s="1238"/>
      <c r="D93" s="1238"/>
      <c r="E93" s="1238"/>
      <c r="F93" s="1238"/>
      <c r="G93" s="919"/>
      <c r="H93" s="919"/>
      <c r="I93" s="1238"/>
      <c r="J93" s="1258"/>
      <c r="K93" s="926">
        <v>1</v>
      </c>
      <c r="L93" s="538"/>
      <c r="M93" s="556" t="s">
        <v>25</v>
      </c>
      <c r="N93" s="551"/>
      <c r="O93" s="545"/>
      <c r="P93" s="545"/>
      <c r="Q93" s="545"/>
      <c r="R93" s="573"/>
      <c r="S93" s="564"/>
      <c r="T93" s="563"/>
      <c r="U93" s="551"/>
      <c r="V93" s="757"/>
      <c r="W93" s="757"/>
      <c r="X93" s="757"/>
      <c r="Y93" s="766"/>
      <c r="Z93" s="1006"/>
      <c r="AA93" s="1005"/>
      <c r="AB93" s="1001"/>
      <c r="AC93" s="757"/>
      <c r="AD93" s="757"/>
      <c r="AE93" s="757"/>
      <c r="AF93" s="766"/>
      <c r="AG93" s="1006"/>
      <c r="AH93" s="1005"/>
      <c r="AI93" s="1001"/>
      <c r="AJ93" s="757"/>
      <c r="AK93" s="757"/>
      <c r="AL93" s="757"/>
      <c r="AM93" s="766"/>
      <c r="AN93" s="1006"/>
      <c r="AO93" s="1005"/>
      <c r="AP93" s="1001"/>
      <c r="AQ93" s="757"/>
      <c r="AR93" s="757"/>
      <c r="AS93" s="757"/>
      <c r="AT93" s="766"/>
      <c r="AU93" s="1006"/>
      <c r="AV93" s="1005"/>
      <c r="AW93" s="1001"/>
      <c r="AX93" s="757"/>
      <c r="AY93" s="757"/>
      <c r="AZ93" s="757"/>
      <c r="BA93" s="766"/>
      <c r="BB93" s="1006"/>
      <c r="BC93" s="1005"/>
      <c r="BD93" s="1001"/>
      <c r="BE93" s="757"/>
      <c r="BF93" s="757"/>
      <c r="BG93" s="757"/>
      <c r="BH93" s="766"/>
      <c r="BI93" s="1006"/>
      <c r="BJ93" s="1005"/>
      <c r="BK93" s="1001"/>
      <c r="BL93" s="757"/>
      <c r="BM93" s="757"/>
      <c r="BN93" s="757"/>
      <c r="BO93" s="766"/>
      <c r="BP93" s="1006"/>
      <c r="BQ93" s="1005"/>
      <c r="BR93" s="1001"/>
      <c r="BS93" s="757"/>
      <c r="BT93" s="757"/>
      <c r="BU93" s="757"/>
      <c r="BV93" s="766"/>
      <c r="BW93" s="1006"/>
      <c r="BX93" s="1005"/>
      <c r="BY93" s="1001"/>
      <c r="BZ93" s="757"/>
      <c r="CA93" s="757"/>
      <c r="CB93" s="757"/>
      <c r="CC93" s="766"/>
      <c r="CD93" s="1006"/>
      <c r="CE93" s="1005"/>
      <c r="CF93" s="1001"/>
      <c r="CG93" s="560"/>
      <c r="CH93" s="1208"/>
      <c r="CI93" s="587"/>
      <c r="CJ93" s="587"/>
      <c r="CK93" s="587"/>
      <c r="CL93" s="587"/>
      <c r="CM93" s="587"/>
      <c r="CN93" s="587"/>
      <c r="CO93" s="587"/>
      <c r="CP93" s="587"/>
      <c r="CQ93" s="587"/>
      <c r="CR93" s="587"/>
      <c r="CS93" s="587"/>
      <c r="CT93" s="587"/>
    </row>
    <row r="94" spans="1:99" s="522" customFormat="1" ht="15" customHeight="1">
      <c r="A94" s="1238"/>
      <c r="B94" s="1238"/>
      <c r="C94" s="1238"/>
      <c r="D94" s="1238"/>
      <c r="E94" s="1238"/>
      <c r="F94" s="921"/>
      <c r="G94" s="921"/>
      <c r="H94" s="919"/>
      <c r="I94" s="1238"/>
      <c r="J94" s="921"/>
      <c r="K94" s="925"/>
      <c r="L94" s="538"/>
      <c r="M94" s="551" t="s">
        <v>11</v>
      </c>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56"/>
      <c r="BG94" s="556"/>
      <c r="BH94" s="556"/>
      <c r="BI94" s="556"/>
      <c r="BJ94" s="556"/>
      <c r="BK94" s="556"/>
      <c r="BL94" s="556"/>
      <c r="BM94" s="556"/>
      <c r="BN94" s="556"/>
      <c r="BO94" s="556"/>
      <c r="BP94" s="556"/>
      <c r="BQ94" s="556"/>
      <c r="BR94" s="556"/>
      <c r="BS94" s="556"/>
      <c r="BT94" s="556"/>
      <c r="BU94" s="556"/>
      <c r="BV94" s="556"/>
      <c r="BW94" s="556"/>
      <c r="BX94" s="556"/>
      <c r="BY94" s="556"/>
      <c r="BZ94" s="556"/>
      <c r="CA94" s="556"/>
      <c r="CB94" s="556"/>
      <c r="CC94" s="556"/>
      <c r="CD94" s="556"/>
      <c r="CE94" s="556"/>
      <c r="CF94" s="556"/>
      <c r="CG94" s="556"/>
      <c r="CH94" s="560"/>
      <c r="CI94" s="587"/>
      <c r="CJ94" s="587"/>
      <c r="CK94" s="587"/>
      <c r="CL94" s="587"/>
      <c r="CM94" s="587"/>
      <c r="CN94" s="587"/>
      <c r="CO94" s="587"/>
      <c r="CP94" s="587"/>
      <c r="CQ94" s="587"/>
      <c r="CR94" s="587"/>
      <c r="CS94" s="587"/>
      <c r="CT94" s="587"/>
      <c r="CU94" s="587"/>
    </row>
    <row r="95" spans="1:99" s="522" customFormat="1" ht="15" hidden="1" customHeight="1">
      <c r="A95" s="1238"/>
      <c r="B95" s="1238"/>
      <c r="C95" s="1238"/>
      <c r="D95" s="1238"/>
      <c r="E95" s="921"/>
      <c r="F95" s="921"/>
      <c r="G95" s="921"/>
      <c r="H95" s="919"/>
      <c r="I95" s="1238"/>
      <c r="J95" s="921"/>
      <c r="K95" s="925"/>
      <c r="L95" s="538"/>
      <c r="M95" s="551"/>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56"/>
      <c r="BG95" s="556"/>
      <c r="BH95" s="556"/>
      <c r="BI95" s="556"/>
      <c r="BJ95" s="556"/>
      <c r="BK95" s="556"/>
      <c r="BL95" s="556"/>
      <c r="BM95" s="556"/>
      <c r="BN95" s="556"/>
      <c r="BO95" s="556"/>
      <c r="BP95" s="556"/>
      <c r="BQ95" s="556"/>
      <c r="BR95" s="556"/>
      <c r="BS95" s="556"/>
      <c r="BT95" s="556"/>
      <c r="BU95" s="556"/>
      <c r="BV95" s="556"/>
      <c r="BW95" s="556"/>
      <c r="BX95" s="556"/>
      <c r="BY95" s="556"/>
      <c r="BZ95" s="556"/>
      <c r="CA95" s="556"/>
      <c r="CB95" s="556"/>
      <c r="CC95" s="556"/>
      <c r="CD95" s="556"/>
      <c r="CE95" s="556"/>
      <c r="CF95" s="556"/>
      <c r="CG95" s="556"/>
      <c r="CH95" s="560"/>
      <c r="CI95" s="587"/>
      <c r="CJ95" s="587"/>
      <c r="CK95" s="587"/>
      <c r="CL95" s="587"/>
      <c r="CM95" s="587"/>
      <c r="CN95" s="587"/>
      <c r="CO95" s="587"/>
      <c r="CP95" s="587"/>
      <c r="CQ95" s="587"/>
      <c r="CR95" s="587"/>
      <c r="CS95" s="587"/>
      <c r="CT95" s="587"/>
      <c r="CU95" s="587"/>
    </row>
    <row r="96" spans="1:99" s="522" customFormat="1" ht="15" customHeight="1">
      <c r="A96" s="1238"/>
      <c r="B96" s="1238"/>
      <c r="C96" s="1238"/>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757"/>
      <c r="AD96" s="757"/>
      <c r="AE96" s="757"/>
      <c r="AF96" s="766"/>
      <c r="AG96" s="1006"/>
      <c r="AH96" s="1005"/>
      <c r="AI96" s="999"/>
      <c r="AJ96" s="757"/>
      <c r="AK96" s="757"/>
      <c r="AL96" s="757"/>
      <c r="AM96" s="766"/>
      <c r="AN96" s="1006"/>
      <c r="AO96" s="1005"/>
      <c r="AP96" s="999"/>
      <c r="AQ96" s="757"/>
      <c r="AR96" s="757"/>
      <c r="AS96" s="757"/>
      <c r="AT96" s="766"/>
      <c r="AU96" s="1006"/>
      <c r="AV96" s="1005"/>
      <c r="AW96" s="999"/>
      <c r="AX96" s="757"/>
      <c r="AY96" s="757"/>
      <c r="AZ96" s="757"/>
      <c r="BA96" s="766"/>
      <c r="BB96" s="1006"/>
      <c r="BC96" s="1005"/>
      <c r="BD96" s="999"/>
      <c r="BE96" s="757"/>
      <c r="BF96" s="757"/>
      <c r="BG96" s="757"/>
      <c r="BH96" s="766"/>
      <c r="BI96" s="1006"/>
      <c r="BJ96" s="1005"/>
      <c r="BK96" s="999"/>
      <c r="BL96" s="757"/>
      <c r="BM96" s="757"/>
      <c r="BN96" s="757"/>
      <c r="BO96" s="766"/>
      <c r="BP96" s="1006"/>
      <c r="BQ96" s="1005"/>
      <c r="BR96" s="999"/>
      <c r="BS96" s="757"/>
      <c r="BT96" s="757"/>
      <c r="BU96" s="757"/>
      <c r="BV96" s="766"/>
      <c r="BW96" s="1006"/>
      <c r="BX96" s="1005"/>
      <c r="BY96" s="999"/>
      <c r="BZ96" s="757"/>
      <c r="CA96" s="757"/>
      <c r="CB96" s="757"/>
      <c r="CC96" s="766"/>
      <c r="CD96" s="1006"/>
      <c r="CE96" s="1005"/>
      <c r="CF96" s="999"/>
      <c r="CG96" s="564"/>
      <c r="CH96" s="560"/>
      <c r="CI96" s="587"/>
      <c r="CJ96" s="587"/>
      <c r="CK96" s="587"/>
      <c r="CL96" s="587"/>
      <c r="CM96" s="587"/>
      <c r="CN96" s="587"/>
      <c r="CO96" s="587"/>
      <c r="CP96" s="587"/>
      <c r="CQ96" s="587"/>
      <c r="CR96" s="587"/>
      <c r="CS96" s="587"/>
      <c r="CT96" s="587"/>
    </row>
    <row r="97" spans="1:98" s="522" customFormat="1" ht="15" customHeight="1">
      <c r="A97" s="1238"/>
      <c r="B97" s="1238"/>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757"/>
      <c r="AD97" s="757"/>
      <c r="AE97" s="757"/>
      <c r="AF97" s="766"/>
      <c r="AG97" s="1006"/>
      <c r="AH97" s="1005"/>
      <c r="AI97" s="999"/>
      <c r="AJ97" s="757"/>
      <c r="AK97" s="757"/>
      <c r="AL97" s="757"/>
      <c r="AM97" s="766"/>
      <c r="AN97" s="1006"/>
      <c r="AO97" s="1005"/>
      <c r="AP97" s="999"/>
      <c r="AQ97" s="757"/>
      <c r="AR97" s="757"/>
      <c r="AS97" s="757"/>
      <c r="AT97" s="766"/>
      <c r="AU97" s="1006"/>
      <c r="AV97" s="1005"/>
      <c r="AW97" s="999"/>
      <c r="AX97" s="757"/>
      <c r="AY97" s="757"/>
      <c r="AZ97" s="757"/>
      <c r="BA97" s="766"/>
      <c r="BB97" s="1006"/>
      <c r="BC97" s="1005"/>
      <c r="BD97" s="999"/>
      <c r="BE97" s="757"/>
      <c r="BF97" s="757"/>
      <c r="BG97" s="757"/>
      <c r="BH97" s="766"/>
      <c r="BI97" s="1006"/>
      <c r="BJ97" s="1005"/>
      <c r="BK97" s="999"/>
      <c r="BL97" s="757"/>
      <c r="BM97" s="757"/>
      <c r="BN97" s="757"/>
      <c r="BO97" s="766"/>
      <c r="BP97" s="1006"/>
      <c r="BQ97" s="1005"/>
      <c r="BR97" s="999"/>
      <c r="BS97" s="757"/>
      <c r="BT97" s="757"/>
      <c r="BU97" s="757"/>
      <c r="BV97" s="766"/>
      <c r="BW97" s="1006"/>
      <c r="BX97" s="1005"/>
      <c r="BY97" s="999"/>
      <c r="BZ97" s="757"/>
      <c r="CA97" s="757"/>
      <c r="CB97" s="757"/>
      <c r="CC97" s="766"/>
      <c r="CD97" s="1006"/>
      <c r="CE97" s="1005"/>
      <c r="CF97" s="999"/>
      <c r="CG97" s="564"/>
      <c r="CH97" s="560"/>
      <c r="CI97" s="587"/>
      <c r="CJ97" s="587"/>
      <c r="CK97" s="587"/>
      <c r="CL97" s="587"/>
      <c r="CM97" s="587"/>
      <c r="CN97" s="587"/>
      <c r="CO97" s="587"/>
      <c r="CP97" s="587"/>
      <c r="CQ97" s="587"/>
      <c r="CR97" s="587"/>
      <c r="CS97" s="587"/>
      <c r="CT97" s="587"/>
    </row>
    <row r="98" spans="1:98" s="522" customFormat="1" ht="15" customHeight="1">
      <c r="A98" s="1238"/>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757"/>
      <c r="AD98" s="757"/>
      <c r="AE98" s="757"/>
      <c r="AF98" s="766"/>
      <c r="AG98" s="1006"/>
      <c r="AH98" s="1005"/>
      <c r="AI98" s="999"/>
      <c r="AJ98" s="757"/>
      <c r="AK98" s="757"/>
      <c r="AL98" s="757"/>
      <c r="AM98" s="766"/>
      <c r="AN98" s="1006"/>
      <c r="AO98" s="1005"/>
      <c r="AP98" s="999"/>
      <c r="AQ98" s="757"/>
      <c r="AR98" s="757"/>
      <c r="AS98" s="757"/>
      <c r="AT98" s="766"/>
      <c r="AU98" s="1006"/>
      <c r="AV98" s="1005"/>
      <c r="AW98" s="999"/>
      <c r="AX98" s="757"/>
      <c r="AY98" s="757"/>
      <c r="AZ98" s="757"/>
      <c r="BA98" s="766"/>
      <c r="BB98" s="1006"/>
      <c r="BC98" s="1005"/>
      <c r="BD98" s="999"/>
      <c r="BE98" s="757"/>
      <c r="BF98" s="757"/>
      <c r="BG98" s="757"/>
      <c r="BH98" s="766"/>
      <c r="BI98" s="1006"/>
      <c r="BJ98" s="1005"/>
      <c r="BK98" s="999"/>
      <c r="BL98" s="757"/>
      <c r="BM98" s="757"/>
      <c r="BN98" s="757"/>
      <c r="BO98" s="766"/>
      <c r="BP98" s="1006"/>
      <c r="BQ98" s="1005"/>
      <c r="BR98" s="999"/>
      <c r="BS98" s="757"/>
      <c r="BT98" s="757"/>
      <c r="BU98" s="757"/>
      <c r="BV98" s="766"/>
      <c r="BW98" s="1006"/>
      <c r="BX98" s="1005"/>
      <c r="BY98" s="999"/>
      <c r="BZ98" s="757"/>
      <c r="CA98" s="757"/>
      <c r="CB98" s="757"/>
      <c r="CC98" s="766"/>
      <c r="CD98" s="1006"/>
      <c r="CE98" s="1005"/>
      <c r="CF98" s="999"/>
      <c r="CG98" s="564"/>
      <c r="CH98" s="560"/>
      <c r="CI98" s="587"/>
      <c r="CJ98" s="587"/>
      <c r="CK98" s="587"/>
      <c r="CL98" s="587"/>
      <c r="CM98" s="587"/>
      <c r="CN98" s="587"/>
      <c r="CO98" s="587"/>
      <c r="CP98" s="587"/>
      <c r="CQ98" s="587"/>
      <c r="CR98" s="587"/>
      <c r="CS98" s="587"/>
      <c r="CT98" s="587"/>
    </row>
    <row r="99" spans="1:98"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98"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98" s="35" customFormat="1" ht="17.100000000000001" customHeight="1">
      <c r="G101" s="35" t="s">
        <v>13</v>
      </c>
      <c r="I101" s="35" t="s">
        <v>68</v>
      </c>
      <c r="V101" s="158"/>
    </row>
    <row r="102" spans="1:98" ht="17.100000000000001" customHeight="1">
      <c r="X102" s="469"/>
      <c r="Y102" s="43"/>
      <c r="Z102" s="43"/>
    </row>
    <row r="103" spans="1:98" s="523" customFormat="1" ht="22.5">
      <c r="A103" s="1238">
        <v>1</v>
      </c>
      <c r="B103" s="1079"/>
      <c r="C103" s="1079"/>
      <c r="D103" s="1079"/>
      <c r="E103" s="1080"/>
      <c r="F103" s="1081"/>
      <c r="G103" s="1079"/>
      <c r="H103" s="1079"/>
      <c r="I103" s="1060"/>
      <c r="J103" s="1065"/>
      <c r="K103" s="1065"/>
      <c r="L103" s="593">
        <f>mergeValue(A103)</f>
        <v>1</v>
      </c>
      <c r="M103" s="641" t="s">
        <v>20</v>
      </c>
      <c r="N103" s="580"/>
      <c r="O103" s="1292"/>
      <c r="P103" s="1293"/>
      <c r="Q103" s="1293"/>
      <c r="R103" s="1293"/>
      <c r="S103" s="1293"/>
      <c r="T103" s="1293"/>
      <c r="U103" s="1293"/>
      <c r="V103" s="1293"/>
      <c r="W103" s="1293"/>
      <c r="X103" s="1293"/>
      <c r="Y103" s="1293"/>
      <c r="Z103" s="1293"/>
      <c r="AA103" s="1294"/>
      <c r="AB103" s="630" t="s">
        <v>476</v>
      </c>
      <c r="AC103" s="585"/>
      <c r="AD103" s="585"/>
      <c r="AE103" s="585"/>
      <c r="AF103" s="585"/>
      <c r="AG103" s="585"/>
      <c r="AH103" s="585"/>
      <c r="AI103" s="585"/>
      <c r="AJ103" s="585"/>
      <c r="AK103" s="585"/>
      <c r="AL103" s="585"/>
      <c r="AM103" s="585"/>
      <c r="AN103" s="585"/>
    </row>
    <row r="104" spans="1:98" s="523" customFormat="1" ht="22.5">
      <c r="A104" s="1238"/>
      <c r="B104" s="1238">
        <v>1</v>
      </c>
      <c r="C104" s="1079"/>
      <c r="D104" s="1079"/>
      <c r="E104" s="1081"/>
      <c r="F104" s="1081"/>
      <c r="G104" s="1079"/>
      <c r="H104" s="1079"/>
      <c r="I104" s="1067"/>
      <c r="J104" s="1062"/>
      <c r="K104" s="1061"/>
      <c r="L104" s="593" t="str">
        <f>mergeValue(A104) &amp;"."&amp; mergeValue(B104)</f>
        <v>1.1</v>
      </c>
      <c r="M104" s="546" t="s">
        <v>16</v>
      </c>
      <c r="N104" s="580"/>
      <c r="O104" s="1292"/>
      <c r="P104" s="1293"/>
      <c r="Q104" s="1293"/>
      <c r="R104" s="1293"/>
      <c r="S104" s="1293"/>
      <c r="T104" s="1293"/>
      <c r="U104" s="1293"/>
      <c r="V104" s="1293"/>
      <c r="W104" s="1293"/>
      <c r="X104" s="1293"/>
      <c r="Y104" s="1293"/>
      <c r="Z104" s="1293"/>
      <c r="AA104" s="1294"/>
      <c r="AB104" s="630" t="s">
        <v>477</v>
      </c>
      <c r="AC104" s="585"/>
      <c r="AD104" s="585"/>
      <c r="AE104" s="585"/>
      <c r="AF104" s="585"/>
      <c r="AG104" s="585"/>
      <c r="AH104" s="585"/>
      <c r="AI104" s="585"/>
      <c r="AJ104" s="585"/>
      <c r="AK104" s="585"/>
      <c r="AL104" s="585"/>
      <c r="AM104" s="585"/>
      <c r="AN104" s="585"/>
    </row>
    <row r="105" spans="1:98" s="523" customFormat="1" ht="22.5">
      <c r="A105" s="1238"/>
      <c r="B105" s="1238"/>
      <c r="C105" s="1238">
        <v>1</v>
      </c>
      <c r="D105" s="1079"/>
      <c r="E105" s="1081"/>
      <c r="F105" s="1081"/>
      <c r="G105" s="1079"/>
      <c r="H105" s="1079"/>
      <c r="I105" s="1067"/>
      <c r="J105" s="1062"/>
      <c r="K105" s="1061"/>
      <c r="L105" s="593" t="str">
        <f>mergeValue(A105) &amp;"."&amp; mergeValue(B105)&amp;"."&amp; mergeValue(C105)</f>
        <v>1.1.1</v>
      </c>
      <c r="M105" s="547" t="s">
        <v>7</v>
      </c>
      <c r="N105" s="580"/>
      <c r="O105" s="1292"/>
      <c r="P105" s="1293"/>
      <c r="Q105" s="1293"/>
      <c r="R105" s="1293"/>
      <c r="S105" s="1293"/>
      <c r="T105" s="1293"/>
      <c r="U105" s="1293"/>
      <c r="V105" s="1293"/>
      <c r="W105" s="1293"/>
      <c r="X105" s="1293"/>
      <c r="Y105" s="1293"/>
      <c r="Z105" s="1293"/>
      <c r="AA105" s="1294"/>
      <c r="AB105" s="630" t="s">
        <v>633</v>
      </c>
      <c r="AC105" s="585"/>
      <c r="AD105" s="585"/>
      <c r="AE105" s="585"/>
      <c r="AF105" s="585"/>
      <c r="AG105" s="585"/>
      <c r="AH105" s="585"/>
      <c r="AI105" s="585"/>
      <c r="AJ105" s="585"/>
      <c r="AK105" s="585"/>
      <c r="AL105" s="585"/>
      <c r="AM105" s="585"/>
      <c r="AN105" s="585"/>
    </row>
    <row r="106" spans="1:98" s="523" customFormat="1" ht="22.5">
      <c r="A106" s="1238"/>
      <c r="B106" s="1238"/>
      <c r="C106" s="1238"/>
      <c r="D106" s="1238">
        <v>1</v>
      </c>
      <c r="E106" s="1081"/>
      <c r="F106" s="1081"/>
      <c r="G106" s="1079"/>
      <c r="H106" s="1079"/>
      <c r="I106" s="1067"/>
      <c r="J106" s="1062"/>
      <c r="K106" s="1061"/>
      <c r="L106" s="593" t="str">
        <f>mergeValue(A106) &amp;"."&amp; mergeValue(B106)&amp;"."&amp; mergeValue(C106)&amp;"."&amp; mergeValue(D106)</f>
        <v>1.1.1.1</v>
      </c>
      <c r="M106" s="548" t="s">
        <v>22</v>
      </c>
      <c r="N106" s="580"/>
      <c r="O106" s="1292"/>
      <c r="P106" s="1293"/>
      <c r="Q106" s="1293"/>
      <c r="R106" s="1293"/>
      <c r="S106" s="1293"/>
      <c r="T106" s="1293"/>
      <c r="U106" s="1293"/>
      <c r="V106" s="1293"/>
      <c r="W106" s="1293"/>
      <c r="X106" s="1293"/>
      <c r="Y106" s="1293"/>
      <c r="Z106" s="1293"/>
      <c r="AA106" s="1294"/>
      <c r="AB106" s="630" t="s">
        <v>634</v>
      </c>
      <c r="AC106" s="585"/>
      <c r="AD106" s="585"/>
      <c r="AE106" s="585"/>
      <c r="AF106" s="585"/>
      <c r="AG106" s="585"/>
      <c r="AH106" s="585"/>
      <c r="AI106" s="585"/>
      <c r="AJ106" s="585"/>
      <c r="AK106" s="585"/>
      <c r="AL106" s="585"/>
      <c r="AM106" s="585"/>
      <c r="AN106" s="585"/>
    </row>
    <row r="107" spans="1:98" s="523" customFormat="1" ht="0.2" customHeight="1">
      <c r="A107" s="1238"/>
      <c r="B107" s="1238"/>
      <c r="C107" s="1238"/>
      <c r="D107" s="1238"/>
      <c r="E107" s="1238">
        <v>1</v>
      </c>
      <c r="F107" s="1081"/>
      <c r="G107" s="1079"/>
      <c r="H107" s="1079"/>
      <c r="I107" s="1066"/>
      <c r="J107" s="1062"/>
      <c r="K107" s="1061"/>
      <c r="L107" s="593"/>
      <c r="M107" s="554"/>
      <c r="N107" s="581"/>
      <c r="O107" s="1295"/>
      <c r="P107" s="1296"/>
      <c r="Q107" s="1296"/>
      <c r="R107" s="1296"/>
      <c r="S107" s="1296"/>
      <c r="T107" s="1296"/>
      <c r="U107" s="1296"/>
      <c r="V107" s="1296"/>
      <c r="W107" s="1296"/>
      <c r="X107" s="1296"/>
      <c r="Y107" s="1296"/>
      <c r="Z107" s="1296"/>
      <c r="AA107" s="1297"/>
      <c r="AB107" s="630"/>
      <c r="AC107" s="585"/>
      <c r="AD107" s="585"/>
      <c r="AE107" s="585"/>
      <c r="AF107" s="585"/>
      <c r="AG107" s="585"/>
      <c r="AH107" s="585"/>
      <c r="AI107" s="585"/>
      <c r="AJ107" s="585"/>
      <c r="AK107" s="585"/>
      <c r="AL107" s="585"/>
      <c r="AM107" s="585"/>
      <c r="AN107" s="585"/>
    </row>
    <row r="108" spans="1:98" s="523" customFormat="1" ht="90">
      <c r="A108" s="1238"/>
      <c r="B108" s="1238"/>
      <c r="C108" s="1238"/>
      <c r="D108" s="1238"/>
      <c r="E108" s="1238"/>
      <c r="F108" s="1238">
        <v>1</v>
      </c>
      <c r="G108" s="1079"/>
      <c r="H108" s="1079"/>
      <c r="I108" s="1260"/>
      <c r="J108" s="1062"/>
      <c r="K108" s="1061"/>
      <c r="L108" s="593" t="str">
        <f>mergeValue(A108) &amp;"."&amp; mergeValue(B108)&amp;"."&amp; mergeValue(C108)&amp;"."&amp; mergeValue(D108)&amp;"."&amp; mergeValue(F108)</f>
        <v>1.1.1.1.1</v>
      </c>
      <c r="M108" s="555" t="s">
        <v>10</v>
      </c>
      <c r="N108" s="581"/>
      <c r="O108" s="1241"/>
      <c r="P108" s="1242"/>
      <c r="Q108" s="1242"/>
      <c r="R108" s="1242"/>
      <c r="S108" s="1242"/>
      <c r="T108" s="1242"/>
      <c r="U108" s="1242"/>
      <c r="V108" s="1242"/>
      <c r="W108" s="1242"/>
      <c r="X108" s="1242"/>
      <c r="Y108" s="1242"/>
      <c r="Z108" s="1242"/>
      <c r="AA108" s="1243"/>
      <c r="AB108" s="630" t="s">
        <v>635</v>
      </c>
      <c r="AC108" s="585"/>
      <c r="AD108" s="589" t="str">
        <f>strCheckUnique(AE108:AE113)</f>
        <v/>
      </c>
      <c r="AE108" s="585"/>
      <c r="AF108" s="589"/>
      <c r="AG108" s="585"/>
      <c r="AH108" s="585"/>
      <c r="AI108" s="585"/>
      <c r="AJ108" s="585"/>
      <c r="AK108" s="585"/>
      <c r="AL108" s="585"/>
      <c r="AM108" s="585"/>
      <c r="AN108" s="585"/>
    </row>
    <row r="109" spans="1:98" s="523" customFormat="1" ht="135">
      <c r="A109" s="1238"/>
      <c r="B109" s="1238"/>
      <c r="C109" s="1238"/>
      <c r="D109" s="1238"/>
      <c r="E109" s="1238"/>
      <c r="F109" s="1238"/>
      <c r="G109" s="1238">
        <v>1</v>
      </c>
      <c r="H109" s="1079"/>
      <c r="I109" s="1260"/>
      <c r="J109" s="1261"/>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8"/>
      <c r="X109" s="1234" t="s">
        <v>84</v>
      </c>
      <c r="Y109" s="1248"/>
      <c r="Z109" s="1234"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98" s="523" customFormat="1" ht="102.75" customHeight="1">
      <c r="A110" s="1238"/>
      <c r="B110" s="1238"/>
      <c r="C110" s="1238"/>
      <c r="D110" s="1238"/>
      <c r="E110" s="1238"/>
      <c r="F110" s="1238"/>
      <c r="G110" s="1238"/>
      <c r="H110" s="1079">
        <v>1</v>
      </c>
      <c r="I110" s="1260"/>
      <c r="J110" s="1261"/>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8"/>
      <c r="X110" s="1234"/>
      <c r="Y110" s="1248"/>
      <c r="Z110" s="1234"/>
      <c r="AA110" s="670"/>
      <c r="AB110" s="1208" t="s">
        <v>669</v>
      </c>
      <c r="AC110" s="585" t="str">
        <f>strCheckDate(O110:AA110)</f>
        <v/>
      </c>
      <c r="AD110" s="585"/>
      <c r="AE110" s="585"/>
      <c r="AF110" s="589"/>
      <c r="AG110" s="585"/>
      <c r="AH110" s="585"/>
      <c r="AI110" s="585"/>
      <c r="AJ110" s="585"/>
      <c r="AK110" s="585"/>
      <c r="AL110" s="585"/>
      <c r="AM110" s="585"/>
      <c r="AN110" s="585"/>
    </row>
    <row r="111" spans="1:98" s="523" customFormat="1" ht="0.2" customHeight="1">
      <c r="A111" s="1238"/>
      <c r="B111" s="1238"/>
      <c r="C111" s="1238"/>
      <c r="D111" s="1238"/>
      <c r="E111" s="1238"/>
      <c r="F111" s="1238"/>
      <c r="G111" s="1238"/>
      <c r="H111" s="1079"/>
      <c r="I111" s="1260"/>
      <c r="J111" s="1261"/>
      <c r="K111" s="1068"/>
      <c r="L111" s="600"/>
      <c r="M111" s="646"/>
      <c r="N111" s="646"/>
      <c r="O111" s="562"/>
      <c r="P111" s="493"/>
      <c r="Q111" s="493"/>
      <c r="R111" s="493"/>
      <c r="S111" s="493"/>
      <c r="T111" s="493"/>
      <c r="U111" s="559"/>
      <c r="V111" s="584"/>
      <c r="W111" s="1233"/>
      <c r="X111" s="1234"/>
      <c r="Y111" s="1233"/>
      <c r="Z111" s="1234"/>
      <c r="AA111" s="537"/>
      <c r="AB111" s="1208"/>
      <c r="AC111" s="585"/>
      <c r="AD111" s="585"/>
      <c r="AE111" s="585"/>
      <c r="AF111" s="589">
        <f ca="1">OFFSET(AF111,-1,0)</f>
        <v>0</v>
      </c>
      <c r="AG111" s="585"/>
      <c r="AH111" s="585"/>
      <c r="AI111" s="585"/>
      <c r="AJ111" s="585"/>
      <c r="AK111" s="585"/>
      <c r="AL111" s="585"/>
      <c r="AM111" s="585"/>
      <c r="AN111" s="585"/>
    </row>
    <row r="112" spans="1:98" s="522" customFormat="1" ht="15" customHeight="1">
      <c r="A112" s="1238"/>
      <c r="B112" s="1238"/>
      <c r="C112" s="1238"/>
      <c r="D112" s="1238"/>
      <c r="E112" s="1238"/>
      <c r="F112" s="1238"/>
      <c r="G112" s="1238"/>
      <c r="H112" s="1079"/>
      <c r="I112" s="1260"/>
      <c r="J112" s="1261"/>
      <c r="K112" s="1070"/>
      <c r="L112" s="538"/>
      <c r="M112" s="557" t="s">
        <v>41</v>
      </c>
      <c r="N112" s="551"/>
      <c r="O112" s="545"/>
      <c r="P112" s="545"/>
      <c r="Q112" s="545"/>
      <c r="R112" s="545"/>
      <c r="S112" s="545"/>
      <c r="T112" s="545"/>
      <c r="U112" s="545"/>
      <c r="V112" s="545"/>
      <c r="W112" s="563"/>
      <c r="X112" s="564"/>
      <c r="Y112" s="563"/>
      <c r="Z112" s="551"/>
      <c r="AA112" s="560"/>
      <c r="AB112" s="1208"/>
      <c r="AC112" s="587"/>
      <c r="AD112" s="587"/>
      <c r="AE112" s="587"/>
      <c r="AF112" s="587"/>
      <c r="AG112" s="587"/>
      <c r="AH112" s="587"/>
      <c r="AI112" s="587"/>
      <c r="AJ112" s="587"/>
      <c r="AK112" s="587"/>
      <c r="AL112" s="587"/>
      <c r="AM112" s="587"/>
      <c r="AN112" s="587"/>
    </row>
    <row r="113" spans="1:40" s="522" customFormat="1" ht="15" customHeight="1">
      <c r="A113" s="1238"/>
      <c r="B113" s="1238"/>
      <c r="C113" s="1238"/>
      <c r="D113" s="1238"/>
      <c r="E113" s="1238"/>
      <c r="F113" s="1238"/>
      <c r="G113" s="1079"/>
      <c r="H113" s="1079"/>
      <c r="I113" s="1260"/>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8"/>
      <c r="B114" s="1238"/>
      <c r="C114" s="1238"/>
      <c r="D114" s="1238"/>
      <c r="E114" s="1238"/>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8"/>
      <c r="B115" s="1238"/>
      <c r="C115" s="1238"/>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8"/>
      <c r="B116" s="1238"/>
      <c r="C116" s="1238"/>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8"/>
      <c r="B117" s="1238"/>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8"/>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8">
        <v>1</v>
      </c>
      <c r="B125" s="940"/>
      <c r="C125" s="940"/>
      <c r="D125" s="940"/>
      <c r="E125" s="941"/>
      <c r="F125" s="942"/>
      <c r="G125" s="942"/>
      <c r="H125" s="942"/>
      <c r="I125" s="943"/>
      <c r="J125" s="938"/>
      <c r="K125" s="945"/>
      <c r="L125" s="593">
        <f>mergeValue(A125)</f>
        <v>1</v>
      </c>
      <c r="M125" s="641" t="s">
        <v>20</v>
      </c>
      <c r="N125" s="580"/>
      <c r="O125" s="1250"/>
      <c r="P125" s="1250"/>
      <c r="Q125" s="1250"/>
      <c r="R125" s="1250"/>
      <c r="S125" s="1250"/>
      <c r="T125" s="1250"/>
      <c r="U125" s="1250"/>
      <c r="V125" s="1250"/>
      <c r="W125" s="630" t="s">
        <v>658</v>
      </c>
      <c r="X125" s="585"/>
      <c r="Y125" s="585"/>
      <c r="Z125" s="585"/>
      <c r="AA125" s="585"/>
      <c r="AB125" s="585"/>
      <c r="AC125" s="585"/>
      <c r="AD125" s="585"/>
      <c r="AE125" s="585"/>
      <c r="AF125" s="585"/>
      <c r="AG125" s="585"/>
      <c r="AH125" s="585"/>
    </row>
    <row r="126" spans="1:40" s="523" customFormat="1" ht="22.5">
      <c r="A126" s="1238"/>
      <c r="B126" s="1238">
        <v>1</v>
      </c>
      <c r="C126" s="940"/>
      <c r="D126" s="940"/>
      <c r="E126" s="942"/>
      <c r="F126" s="942"/>
      <c r="G126" s="942"/>
      <c r="H126" s="942"/>
      <c r="I126" s="937"/>
      <c r="J126" s="936"/>
      <c r="K126" s="939"/>
      <c r="L126" s="593" t="str">
        <f>mergeValue(A126) &amp;"."&amp; mergeValue(B126)</f>
        <v>1.1</v>
      </c>
      <c r="M126" s="546" t="s">
        <v>16</v>
      </c>
      <c r="N126" s="580"/>
      <c r="O126" s="1250"/>
      <c r="P126" s="1250"/>
      <c r="Q126" s="1250"/>
      <c r="R126" s="1250"/>
      <c r="S126" s="1250"/>
      <c r="T126" s="1250"/>
      <c r="U126" s="1250"/>
      <c r="V126" s="1250"/>
      <c r="W126" s="630" t="s">
        <v>477</v>
      </c>
      <c r="X126" s="585"/>
      <c r="Y126" s="585"/>
      <c r="Z126" s="585"/>
      <c r="AA126" s="585"/>
      <c r="AB126" s="585"/>
      <c r="AC126" s="585"/>
      <c r="AD126" s="585"/>
      <c r="AE126" s="585"/>
      <c r="AF126" s="585"/>
      <c r="AG126" s="585"/>
      <c r="AH126" s="585"/>
    </row>
    <row r="127" spans="1:40" s="523" customFormat="1" ht="22.5">
      <c r="A127" s="1238"/>
      <c r="B127" s="1238"/>
      <c r="C127" s="1238">
        <v>1</v>
      </c>
      <c r="D127" s="940"/>
      <c r="E127" s="942"/>
      <c r="F127" s="942"/>
      <c r="G127" s="942"/>
      <c r="H127" s="942"/>
      <c r="I127" s="944"/>
      <c r="J127" s="936"/>
      <c r="K127" s="939"/>
      <c r="L127" s="593" t="str">
        <f>mergeValue(A127) &amp;"."&amp; mergeValue(B127)&amp;"."&amp; mergeValue(C127)</f>
        <v>1.1.1</v>
      </c>
      <c r="M127" s="547" t="s">
        <v>7</v>
      </c>
      <c r="N127" s="580"/>
      <c r="O127" s="1250"/>
      <c r="P127" s="1250"/>
      <c r="Q127" s="1250"/>
      <c r="R127" s="1250"/>
      <c r="S127" s="1250"/>
      <c r="T127" s="1250"/>
      <c r="U127" s="1250"/>
      <c r="V127" s="1250"/>
      <c r="W127" s="630" t="s">
        <v>633</v>
      </c>
      <c r="X127" s="585"/>
      <c r="Y127" s="585"/>
      <c r="Z127" s="585"/>
      <c r="AA127" s="585"/>
      <c r="AB127" s="585"/>
      <c r="AC127" s="585"/>
      <c r="AD127" s="585"/>
      <c r="AE127" s="585"/>
      <c r="AF127" s="585"/>
      <c r="AG127" s="585"/>
      <c r="AH127" s="585"/>
    </row>
    <row r="128" spans="1:40" s="523" customFormat="1" ht="22.5">
      <c r="A128" s="1238"/>
      <c r="B128" s="1238"/>
      <c r="C128" s="1238"/>
      <c r="D128" s="1238">
        <v>1</v>
      </c>
      <c r="E128" s="942"/>
      <c r="F128" s="942"/>
      <c r="G128" s="942"/>
      <c r="H128" s="942"/>
      <c r="I128" s="944"/>
      <c r="J128" s="936"/>
      <c r="K128" s="939"/>
      <c r="L128" s="593" t="str">
        <f>mergeValue(A128) &amp;"."&amp; mergeValue(B128)&amp;"."&amp; mergeValue(C128)&amp;"."&amp; mergeValue(D128)</f>
        <v>1.1.1.1</v>
      </c>
      <c r="M128" s="548" t="s">
        <v>22</v>
      </c>
      <c r="N128" s="580"/>
      <c r="O128" s="1250"/>
      <c r="P128" s="1250"/>
      <c r="Q128" s="1250"/>
      <c r="R128" s="1250"/>
      <c r="S128" s="1250"/>
      <c r="T128" s="1250"/>
      <c r="U128" s="1250"/>
      <c r="V128" s="1250"/>
      <c r="W128" s="630" t="s">
        <v>634</v>
      </c>
      <c r="X128" s="585"/>
      <c r="Y128" s="585"/>
      <c r="Z128" s="585"/>
      <c r="AA128" s="585"/>
      <c r="AB128" s="585"/>
      <c r="AC128" s="585"/>
      <c r="AD128" s="585"/>
      <c r="AE128" s="585"/>
      <c r="AF128" s="585"/>
      <c r="AG128" s="585"/>
      <c r="AH128" s="585"/>
    </row>
    <row r="129" spans="1:34" s="523" customFormat="1" ht="11.25" hidden="1" customHeight="1">
      <c r="A129" s="1238"/>
      <c r="B129" s="1238"/>
      <c r="C129" s="1238"/>
      <c r="D129" s="1238"/>
      <c r="E129" s="1238">
        <v>1</v>
      </c>
      <c r="F129" s="942"/>
      <c r="G129" s="942"/>
      <c r="H129" s="940">
        <v>1</v>
      </c>
      <c r="I129" s="1238">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8"/>
      <c r="B130" s="1238"/>
      <c r="C130" s="1238"/>
      <c r="D130" s="1238"/>
      <c r="E130" s="1238"/>
      <c r="F130" s="1238">
        <v>1</v>
      </c>
      <c r="G130" s="940"/>
      <c r="H130" s="940"/>
      <c r="I130" s="1238"/>
      <c r="J130" s="1238">
        <v>1</v>
      </c>
      <c r="K130" s="948"/>
      <c r="L130" s="593" t="str">
        <f>mergeValue(A130) &amp;"."&amp; mergeValue(B130)&amp;"."&amp; mergeValue(C130)&amp;"."&amp; mergeValue(D130)&amp;"."&amp;  mergeValue(F130)</f>
        <v>1.1.1.1.1</v>
      </c>
      <c r="M130" s="555" t="s">
        <v>10</v>
      </c>
      <c r="N130" s="581"/>
      <c r="O130" s="1240"/>
      <c r="P130" s="1240"/>
      <c r="Q130" s="1240"/>
      <c r="R130" s="1240"/>
      <c r="S130" s="1240"/>
      <c r="T130" s="1240"/>
      <c r="U130" s="1240"/>
      <c r="V130" s="1240"/>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38"/>
      <c r="B131" s="1238"/>
      <c r="C131" s="1238"/>
      <c r="D131" s="1238"/>
      <c r="E131" s="1238"/>
      <c r="F131" s="1238"/>
      <c r="G131" s="940">
        <v>1</v>
      </c>
      <c r="H131" s="940"/>
      <c r="I131" s="1238"/>
      <c r="J131" s="1238"/>
      <c r="K131" s="948">
        <v>1</v>
      </c>
      <c r="L131" s="593" t="str">
        <f>mergeValue(A131) &amp;"."&amp; mergeValue(B131)&amp;"."&amp; mergeValue(C131)&amp;"."&amp; mergeValue(D131)&amp;"."&amp; mergeValue(F131)&amp;"."&amp; mergeValue(G131)</f>
        <v>1.1.1.1.1.1</v>
      </c>
      <c r="M131" s="1069"/>
      <c r="N131" s="586"/>
      <c r="O131" s="562"/>
      <c r="P131" s="562"/>
      <c r="Q131" s="1094"/>
      <c r="R131" s="1248"/>
      <c r="S131" s="1234" t="s">
        <v>84</v>
      </c>
      <c r="T131" s="1248"/>
      <c r="U131" s="1234" t="s">
        <v>85</v>
      </c>
      <c r="V131" s="578"/>
      <c r="W131" s="1208"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8"/>
      <c r="B132" s="1238"/>
      <c r="C132" s="1238"/>
      <c r="D132" s="1238"/>
      <c r="E132" s="1238"/>
      <c r="F132" s="1238"/>
      <c r="G132" s="940"/>
      <c r="H132" s="940"/>
      <c r="I132" s="1238"/>
      <c r="J132" s="1238"/>
      <c r="K132" s="948"/>
      <c r="L132" s="600"/>
      <c r="M132" s="646"/>
      <c r="N132" s="586"/>
      <c r="O132" s="562"/>
      <c r="P132" s="562"/>
      <c r="Q132" s="584" t="str">
        <f>R131 &amp; "-" &amp; T131</f>
        <v>-</v>
      </c>
      <c r="R132" s="1233"/>
      <c r="S132" s="1234"/>
      <c r="T132" s="1233"/>
      <c r="U132" s="1234"/>
      <c r="V132" s="578"/>
      <c r="W132" s="1208"/>
      <c r="X132" s="585"/>
      <c r="Y132" s="585"/>
      <c r="Z132" s="585"/>
      <c r="AA132" s="585"/>
      <c r="AB132" s="585"/>
      <c r="AC132" s="585"/>
      <c r="AD132" s="585"/>
      <c r="AE132" s="585"/>
      <c r="AF132" s="585"/>
      <c r="AG132" s="585"/>
      <c r="AH132" s="585"/>
    </row>
    <row r="133" spans="1:34" s="522" customFormat="1" ht="15" customHeight="1">
      <c r="A133" s="1238"/>
      <c r="B133" s="1238"/>
      <c r="C133" s="1238"/>
      <c r="D133" s="1238"/>
      <c r="E133" s="1238"/>
      <c r="F133" s="1238"/>
      <c r="G133" s="942"/>
      <c r="H133" s="940"/>
      <c r="I133" s="1238"/>
      <c r="J133" s="1238"/>
      <c r="K133" s="947"/>
      <c r="L133" s="538"/>
      <c r="M133" s="556" t="s">
        <v>25</v>
      </c>
      <c r="N133" s="551"/>
      <c r="O133" s="545"/>
      <c r="P133" s="545"/>
      <c r="Q133" s="545"/>
      <c r="R133" s="573"/>
      <c r="S133" s="564"/>
      <c r="T133" s="563"/>
      <c r="U133" s="551"/>
      <c r="V133" s="560"/>
      <c r="W133" s="1208"/>
      <c r="X133" s="587"/>
      <c r="Y133" s="587"/>
      <c r="Z133" s="587"/>
      <c r="AA133" s="587"/>
      <c r="AB133" s="587"/>
      <c r="AC133" s="587"/>
      <c r="AD133" s="587"/>
      <c r="AE133" s="587"/>
      <c r="AF133" s="587"/>
      <c r="AG133" s="587"/>
      <c r="AH133" s="587"/>
    </row>
    <row r="134" spans="1:34" s="522" customFormat="1" ht="15" customHeight="1">
      <c r="A134" s="1238"/>
      <c r="B134" s="1238"/>
      <c r="C134" s="1238"/>
      <c r="D134" s="1238"/>
      <c r="E134" s="1238"/>
      <c r="F134" s="942"/>
      <c r="G134" s="942"/>
      <c r="H134" s="940"/>
      <c r="I134" s="1238"/>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8"/>
      <c r="B135" s="1238"/>
      <c r="C135" s="1238"/>
      <c r="D135" s="1238"/>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8"/>
      <c r="B136" s="1238"/>
      <c r="C136" s="1238"/>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8"/>
      <c r="B137" s="1238"/>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8"/>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8">
        <v>1</v>
      </c>
      <c r="B143" s="958"/>
      <c r="C143" s="958"/>
      <c r="D143" s="958"/>
      <c r="E143" s="959"/>
      <c r="F143" s="960"/>
      <c r="G143" s="960"/>
      <c r="H143" s="960"/>
      <c r="I143" s="961"/>
      <c r="J143" s="956"/>
      <c r="K143" s="963"/>
      <c r="L143" s="593">
        <f>mergeValue(A143)</f>
        <v>1</v>
      </c>
      <c r="M143" s="641" t="s">
        <v>20</v>
      </c>
      <c r="N143" s="580"/>
      <c r="O143" s="1250"/>
      <c r="P143" s="1250"/>
      <c r="Q143" s="1250"/>
      <c r="R143" s="1250"/>
      <c r="S143" s="1250"/>
      <c r="T143" s="1250"/>
      <c r="U143" s="1250"/>
      <c r="V143" s="1250"/>
      <c r="W143" s="630" t="s">
        <v>658</v>
      </c>
      <c r="X143" s="585"/>
      <c r="Y143" s="585"/>
      <c r="Z143" s="585"/>
      <c r="AA143" s="585"/>
      <c r="AB143" s="585"/>
      <c r="AC143" s="585"/>
      <c r="AD143" s="585"/>
      <c r="AE143" s="585"/>
      <c r="AF143" s="585"/>
      <c r="AG143" s="585"/>
      <c r="AH143" s="585"/>
    </row>
    <row r="144" spans="1:34" s="523" customFormat="1" ht="22.5">
      <c r="A144" s="1238"/>
      <c r="B144" s="1238">
        <v>1</v>
      </c>
      <c r="C144" s="958"/>
      <c r="D144" s="958"/>
      <c r="E144" s="960"/>
      <c r="F144" s="960"/>
      <c r="G144" s="960"/>
      <c r="H144" s="960"/>
      <c r="I144" s="955"/>
      <c r="J144" s="954"/>
      <c r="K144" s="957"/>
      <c r="L144" s="593" t="str">
        <f>mergeValue(A144) &amp;"."&amp; mergeValue(B144)</f>
        <v>1.1</v>
      </c>
      <c r="M144" s="546" t="s">
        <v>16</v>
      </c>
      <c r="N144" s="580"/>
      <c r="O144" s="1250"/>
      <c r="P144" s="1250"/>
      <c r="Q144" s="1250"/>
      <c r="R144" s="1250"/>
      <c r="S144" s="1250"/>
      <c r="T144" s="1250"/>
      <c r="U144" s="1250"/>
      <c r="V144" s="1250"/>
      <c r="W144" s="630" t="s">
        <v>477</v>
      </c>
      <c r="X144" s="585"/>
      <c r="Y144" s="585"/>
      <c r="Z144" s="585"/>
      <c r="AA144" s="585"/>
      <c r="AB144" s="585"/>
      <c r="AC144" s="585"/>
      <c r="AD144" s="585"/>
      <c r="AE144" s="585"/>
      <c r="AF144" s="585"/>
      <c r="AG144" s="585"/>
      <c r="AH144" s="585"/>
    </row>
    <row r="145" spans="1:35" s="523" customFormat="1" ht="22.5">
      <c r="A145" s="1238"/>
      <c r="B145" s="1238"/>
      <c r="C145" s="1238">
        <v>1</v>
      </c>
      <c r="D145" s="958"/>
      <c r="E145" s="960"/>
      <c r="F145" s="960"/>
      <c r="G145" s="960"/>
      <c r="H145" s="960"/>
      <c r="I145" s="962"/>
      <c r="J145" s="954"/>
      <c r="K145" s="957"/>
      <c r="L145" s="593" t="str">
        <f>mergeValue(A145) &amp;"."&amp; mergeValue(B145)&amp;"."&amp; mergeValue(C145)</f>
        <v>1.1.1</v>
      </c>
      <c r="M145" s="547" t="s">
        <v>7</v>
      </c>
      <c r="N145" s="580"/>
      <c r="O145" s="1250"/>
      <c r="P145" s="1250"/>
      <c r="Q145" s="1250"/>
      <c r="R145" s="1250"/>
      <c r="S145" s="1250"/>
      <c r="T145" s="1250"/>
      <c r="U145" s="1250"/>
      <c r="V145" s="1250"/>
      <c r="W145" s="630" t="s">
        <v>633</v>
      </c>
      <c r="X145" s="585"/>
      <c r="Y145" s="585"/>
      <c r="Z145" s="585"/>
      <c r="AA145" s="585"/>
      <c r="AB145" s="585"/>
      <c r="AC145" s="585"/>
      <c r="AD145" s="585"/>
      <c r="AE145" s="585"/>
      <c r="AF145" s="585"/>
      <c r="AG145" s="585"/>
      <c r="AH145" s="585"/>
    </row>
    <row r="146" spans="1:35" s="523" customFormat="1" ht="22.5">
      <c r="A146" s="1238"/>
      <c r="B146" s="1238"/>
      <c r="C146" s="1238"/>
      <c r="D146" s="1238">
        <v>1</v>
      </c>
      <c r="E146" s="960"/>
      <c r="F146" s="960"/>
      <c r="G146" s="960"/>
      <c r="H146" s="960"/>
      <c r="I146" s="962"/>
      <c r="J146" s="954"/>
      <c r="K146" s="957"/>
      <c r="L146" s="593" t="str">
        <f>mergeValue(A146) &amp;"."&amp; mergeValue(B146)&amp;"."&amp; mergeValue(C146)&amp;"."&amp; mergeValue(D146)</f>
        <v>1.1.1.1</v>
      </c>
      <c r="M146" s="548" t="s">
        <v>22</v>
      </c>
      <c r="N146" s="580"/>
      <c r="O146" s="1250"/>
      <c r="P146" s="1250"/>
      <c r="Q146" s="1250"/>
      <c r="R146" s="1250"/>
      <c r="S146" s="1250"/>
      <c r="T146" s="1250"/>
      <c r="U146" s="1250"/>
      <c r="V146" s="1250"/>
      <c r="W146" s="630" t="s">
        <v>634</v>
      </c>
      <c r="X146" s="585"/>
      <c r="Y146" s="585"/>
      <c r="Z146" s="585"/>
      <c r="AA146" s="585"/>
      <c r="AB146" s="585"/>
      <c r="AC146" s="585"/>
      <c r="AD146" s="585"/>
      <c r="AE146" s="585"/>
      <c r="AF146" s="585"/>
      <c r="AG146" s="585"/>
      <c r="AH146" s="585"/>
    </row>
    <row r="147" spans="1:35" s="523" customFormat="1" ht="11.25" hidden="1" customHeight="1">
      <c r="A147" s="1238"/>
      <c r="B147" s="1238"/>
      <c r="C147" s="1238"/>
      <c r="D147" s="1238"/>
      <c r="E147" s="1238">
        <v>1</v>
      </c>
      <c r="F147" s="960"/>
      <c r="G147" s="960"/>
      <c r="H147" s="958">
        <v>1</v>
      </c>
      <c r="I147" s="1238">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8"/>
      <c r="B148" s="1238"/>
      <c r="C148" s="1238"/>
      <c r="D148" s="1238"/>
      <c r="E148" s="1238"/>
      <c r="F148" s="1238">
        <v>1</v>
      </c>
      <c r="G148" s="958"/>
      <c r="H148" s="958"/>
      <c r="I148" s="1238"/>
      <c r="J148" s="1238">
        <v>1</v>
      </c>
      <c r="K148" s="966"/>
      <c r="L148" s="593" t="str">
        <f>mergeValue(A148) &amp;"."&amp; mergeValue(B148)&amp;"."&amp; mergeValue(C148)&amp;"."&amp; mergeValue(D148)&amp;"."&amp;  mergeValue(F148)</f>
        <v>1.1.1.1.1</v>
      </c>
      <c r="M148" s="555" t="s">
        <v>10</v>
      </c>
      <c r="N148" s="581"/>
      <c r="O148" s="1240"/>
      <c r="P148" s="1240"/>
      <c r="Q148" s="1240"/>
      <c r="R148" s="1240"/>
      <c r="S148" s="1240"/>
      <c r="T148" s="1240"/>
      <c r="U148" s="1240"/>
      <c r="V148" s="1240"/>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38"/>
      <c r="B149" s="1238"/>
      <c r="C149" s="1238"/>
      <c r="D149" s="1238"/>
      <c r="E149" s="1238"/>
      <c r="F149" s="1238"/>
      <c r="G149" s="958">
        <v>1</v>
      </c>
      <c r="H149" s="958"/>
      <c r="I149" s="1238"/>
      <c r="J149" s="1238"/>
      <c r="K149" s="966">
        <v>1</v>
      </c>
      <c r="L149" s="593" t="str">
        <f>mergeValue(A149) &amp;"."&amp; mergeValue(B149)&amp;"."&amp; mergeValue(C149)&amp;"."&amp; mergeValue(D149)&amp;"."&amp; mergeValue(F149)&amp;"."&amp; mergeValue(G149)</f>
        <v>1.1.1.1.1.1</v>
      </c>
      <c r="M149" s="1069"/>
      <c r="N149" s="586"/>
      <c r="O149" s="562"/>
      <c r="P149" s="562"/>
      <c r="Q149" s="1094"/>
      <c r="R149" s="1248"/>
      <c r="S149" s="1234" t="s">
        <v>84</v>
      </c>
      <c r="T149" s="1248"/>
      <c r="U149" s="1234" t="s">
        <v>85</v>
      </c>
      <c r="V149" s="578"/>
      <c r="W149" s="1208"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8"/>
      <c r="B150" s="1238"/>
      <c r="C150" s="1238"/>
      <c r="D150" s="1238"/>
      <c r="E150" s="1238"/>
      <c r="F150" s="1238"/>
      <c r="G150" s="958"/>
      <c r="H150" s="958"/>
      <c r="I150" s="1238"/>
      <c r="J150" s="1238"/>
      <c r="K150" s="966"/>
      <c r="L150" s="600"/>
      <c r="M150" s="646"/>
      <c r="N150" s="586"/>
      <c r="O150" s="562"/>
      <c r="P150" s="562"/>
      <c r="Q150" s="584" t="str">
        <f>R149 &amp; "-" &amp; T149</f>
        <v>-</v>
      </c>
      <c r="R150" s="1233"/>
      <c r="S150" s="1234"/>
      <c r="T150" s="1233"/>
      <c r="U150" s="1234"/>
      <c r="V150" s="578"/>
      <c r="W150" s="1208"/>
      <c r="X150" s="585"/>
      <c r="Y150" s="585"/>
      <c r="Z150" s="585"/>
      <c r="AA150" s="585"/>
      <c r="AB150" s="585"/>
      <c r="AC150" s="585"/>
      <c r="AD150" s="585"/>
      <c r="AE150" s="585"/>
      <c r="AF150" s="585"/>
      <c r="AG150" s="585"/>
      <c r="AH150" s="585"/>
    </row>
    <row r="151" spans="1:35" s="522" customFormat="1" ht="15" customHeight="1">
      <c r="A151" s="1238"/>
      <c r="B151" s="1238"/>
      <c r="C151" s="1238"/>
      <c r="D151" s="1238"/>
      <c r="E151" s="1238"/>
      <c r="F151" s="1238"/>
      <c r="G151" s="960"/>
      <c r="H151" s="958"/>
      <c r="I151" s="1238"/>
      <c r="J151" s="1238"/>
      <c r="K151" s="965"/>
      <c r="L151" s="538"/>
      <c r="M151" s="556" t="s">
        <v>25</v>
      </c>
      <c r="N151" s="551"/>
      <c r="O151" s="545"/>
      <c r="P151" s="545"/>
      <c r="Q151" s="545"/>
      <c r="R151" s="573"/>
      <c r="S151" s="564"/>
      <c r="T151" s="563"/>
      <c r="U151" s="551"/>
      <c r="V151" s="560"/>
      <c r="W151" s="1208"/>
      <c r="X151" s="587"/>
      <c r="Y151" s="587"/>
      <c r="Z151" s="587"/>
      <c r="AA151" s="587"/>
      <c r="AB151" s="587"/>
      <c r="AC151" s="587"/>
      <c r="AD151" s="587"/>
      <c r="AE151" s="587"/>
      <c r="AF151" s="587"/>
      <c r="AG151" s="587"/>
      <c r="AH151" s="587"/>
    </row>
    <row r="152" spans="1:35" s="522" customFormat="1" ht="15" customHeight="1">
      <c r="A152" s="1238"/>
      <c r="B152" s="1238"/>
      <c r="C152" s="1238"/>
      <c r="D152" s="1238"/>
      <c r="E152" s="1238"/>
      <c r="F152" s="960"/>
      <c r="G152" s="960"/>
      <c r="H152" s="958"/>
      <c r="I152" s="1238"/>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8"/>
      <c r="B153" s="1238"/>
      <c r="C153" s="1238"/>
      <c r="D153" s="1238"/>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8"/>
      <c r="B154" s="1238"/>
      <c r="C154" s="1238"/>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8"/>
      <c r="B155" s="1238"/>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8"/>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8">
        <v>1</v>
      </c>
      <c r="B161" s="901"/>
      <c r="C161" s="901"/>
      <c r="D161" s="901"/>
      <c r="E161" s="902"/>
      <c r="F161" s="903"/>
      <c r="G161" s="903"/>
      <c r="H161" s="903"/>
      <c r="I161" s="904"/>
      <c r="J161" s="899"/>
      <c r="K161" s="906"/>
      <c r="L161" s="593">
        <f>mergeValue(A161)</f>
        <v>1</v>
      </c>
      <c r="M161" s="641" t="s">
        <v>20</v>
      </c>
      <c r="N161" s="580"/>
      <c r="O161" s="1292"/>
      <c r="P161" s="1293"/>
      <c r="Q161" s="1293"/>
      <c r="R161" s="1293"/>
      <c r="S161" s="1293"/>
      <c r="T161" s="1293"/>
      <c r="U161" s="1293"/>
      <c r="V161" s="1294"/>
      <c r="W161" s="630" t="s">
        <v>476</v>
      </c>
      <c r="X161" s="585"/>
      <c r="Y161" s="585"/>
      <c r="Z161" s="585"/>
      <c r="AA161" s="585"/>
      <c r="AB161" s="585"/>
      <c r="AC161" s="585"/>
      <c r="AD161" s="585"/>
      <c r="AE161" s="585"/>
      <c r="AF161" s="585"/>
      <c r="AG161" s="585"/>
    </row>
    <row r="162" spans="1:33" s="523" customFormat="1" ht="22.5">
      <c r="A162" s="1238"/>
      <c r="B162" s="1238">
        <v>1</v>
      </c>
      <c r="C162" s="901"/>
      <c r="D162" s="901"/>
      <c r="E162" s="903"/>
      <c r="F162" s="903"/>
      <c r="G162" s="903"/>
      <c r="H162" s="903"/>
      <c r="I162" s="898"/>
      <c r="J162" s="897"/>
      <c r="K162" s="900"/>
      <c r="L162" s="593" t="str">
        <f>mergeValue(A162) &amp;"."&amp; mergeValue(B162)</f>
        <v>1.1</v>
      </c>
      <c r="M162" s="546" t="s">
        <v>16</v>
      </c>
      <c r="N162" s="580"/>
      <c r="O162" s="1292"/>
      <c r="P162" s="1293"/>
      <c r="Q162" s="1293"/>
      <c r="R162" s="1293"/>
      <c r="S162" s="1293"/>
      <c r="T162" s="1293"/>
      <c r="U162" s="1293"/>
      <c r="V162" s="1294"/>
      <c r="W162" s="630" t="s">
        <v>477</v>
      </c>
      <c r="X162" s="585"/>
      <c r="Y162" s="585"/>
      <c r="Z162" s="585"/>
      <c r="AA162" s="585"/>
      <c r="AB162" s="585"/>
      <c r="AC162" s="585"/>
      <c r="AD162" s="585"/>
      <c r="AE162" s="585"/>
      <c r="AF162" s="585"/>
      <c r="AG162" s="585"/>
    </row>
    <row r="163" spans="1:33" s="523" customFormat="1" ht="22.5">
      <c r="A163" s="1238"/>
      <c r="B163" s="1238"/>
      <c r="C163" s="1238">
        <v>1</v>
      </c>
      <c r="D163" s="901"/>
      <c r="E163" s="903"/>
      <c r="F163" s="903"/>
      <c r="G163" s="903"/>
      <c r="H163" s="903"/>
      <c r="I163" s="905"/>
      <c r="J163" s="897"/>
      <c r="K163" s="900"/>
      <c r="L163" s="593" t="str">
        <f>mergeValue(A163) &amp;"."&amp; mergeValue(B163)&amp;"."&amp; mergeValue(C163)</f>
        <v>1.1.1</v>
      </c>
      <c r="M163" s="547" t="s">
        <v>7</v>
      </c>
      <c r="N163" s="580"/>
      <c r="O163" s="1292"/>
      <c r="P163" s="1293"/>
      <c r="Q163" s="1293"/>
      <c r="R163" s="1293"/>
      <c r="S163" s="1293"/>
      <c r="T163" s="1293"/>
      <c r="U163" s="1293"/>
      <c r="V163" s="1294"/>
      <c r="W163" s="630" t="s">
        <v>633</v>
      </c>
      <c r="X163" s="585"/>
      <c r="Y163" s="585"/>
      <c r="Z163" s="585"/>
      <c r="AA163" s="585"/>
      <c r="AB163" s="585"/>
      <c r="AC163" s="585"/>
      <c r="AD163" s="585"/>
      <c r="AE163" s="585"/>
      <c r="AF163" s="585"/>
      <c r="AG163" s="585"/>
    </row>
    <row r="164" spans="1:33" s="523" customFormat="1" ht="22.5">
      <c r="A164" s="1238"/>
      <c r="B164" s="1238"/>
      <c r="C164" s="1238"/>
      <c r="D164" s="1238">
        <v>1</v>
      </c>
      <c r="E164" s="903"/>
      <c r="F164" s="903"/>
      <c r="G164" s="903"/>
      <c r="H164" s="903"/>
      <c r="I164" s="905"/>
      <c r="J164" s="897"/>
      <c r="K164" s="900"/>
      <c r="L164" s="593" t="str">
        <f>mergeValue(A164) &amp;"."&amp; mergeValue(B164)&amp;"."&amp; mergeValue(C164)&amp;"."&amp; mergeValue(D164)</f>
        <v>1.1.1.1</v>
      </c>
      <c r="M164" s="548" t="s">
        <v>22</v>
      </c>
      <c r="N164" s="580"/>
      <c r="O164" s="1292"/>
      <c r="P164" s="1293"/>
      <c r="Q164" s="1293"/>
      <c r="R164" s="1293"/>
      <c r="S164" s="1293"/>
      <c r="T164" s="1293"/>
      <c r="U164" s="1293"/>
      <c r="V164" s="1294"/>
      <c r="W164" s="630" t="s">
        <v>634</v>
      </c>
      <c r="X164" s="585"/>
      <c r="Y164" s="585"/>
      <c r="Z164" s="585"/>
      <c r="AA164" s="585"/>
      <c r="AB164" s="585"/>
      <c r="AC164" s="585"/>
      <c r="AD164" s="585"/>
      <c r="AE164" s="585"/>
      <c r="AF164" s="585"/>
      <c r="AG164" s="585"/>
    </row>
    <row r="165" spans="1:33" s="523" customFormat="1" ht="101.25">
      <c r="A165" s="1238"/>
      <c r="B165" s="1238"/>
      <c r="C165" s="1238"/>
      <c r="D165" s="1238"/>
      <c r="E165" s="1238">
        <v>1</v>
      </c>
      <c r="F165" s="903"/>
      <c r="G165" s="903"/>
      <c r="H165" s="901">
        <v>1</v>
      </c>
      <c r="I165" s="1238">
        <v>1</v>
      </c>
      <c r="J165" s="903"/>
      <c r="K165" s="908"/>
      <c r="L165" s="593" t="str">
        <f>mergeValue(A165) &amp;"."&amp; mergeValue(B165)&amp;"."&amp; mergeValue(C165)&amp;"."&amp; mergeValue(D165)&amp;"."&amp; mergeValue(E165)</f>
        <v>1.1.1.1.1</v>
      </c>
      <c r="M165" s="554" t="s">
        <v>9</v>
      </c>
      <c r="N165" s="581"/>
      <c r="O165" s="1241"/>
      <c r="P165" s="1242"/>
      <c r="Q165" s="1242"/>
      <c r="R165" s="1242"/>
      <c r="S165" s="1242"/>
      <c r="T165" s="1242"/>
      <c r="U165" s="1242"/>
      <c r="V165" s="1243"/>
      <c r="W165" s="630" t="s">
        <v>638</v>
      </c>
      <c r="X165" s="585"/>
      <c r="Y165" s="585"/>
      <c r="Z165" s="585"/>
      <c r="AA165" s="585"/>
      <c r="AB165" s="585"/>
      <c r="AC165" s="585"/>
      <c r="AD165" s="585"/>
      <c r="AE165" s="585"/>
      <c r="AF165" s="585"/>
      <c r="AG165" s="585"/>
    </row>
    <row r="166" spans="1:33" s="523" customFormat="1" ht="90">
      <c r="A166" s="1238"/>
      <c r="B166" s="1238"/>
      <c r="C166" s="1238"/>
      <c r="D166" s="1238"/>
      <c r="E166" s="1238"/>
      <c r="F166" s="1238">
        <v>1</v>
      </c>
      <c r="G166" s="901"/>
      <c r="H166" s="901"/>
      <c r="I166" s="1238"/>
      <c r="J166" s="1238">
        <v>1</v>
      </c>
      <c r="K166" s="909"/>
      <c r="L166" s="593" t="str">
        <f>mergeValue(A166) &amp;"."&amp; mergeValue(B166)&amp;"."&amp; mergeValue(C166)&amp;"."&amp; mergeValue(D166)&amp;"."&amp; mergeValue(E166)&amp;"."&amp; mergeValue(F166)</f>
        <v>1.1.1.1.1.1</v>
      </c>
      <c r="M166" s="555" t="s">
        <v>10</v>
      </c>
      <c r="N166" s="581"/>
      <c r="O166" s="1241"/>
      <c r="P166" s="1242"/>
      <c r="Q166" s="1242"/>
      <c r="R166" s="1242"/>
      <c r="S166" s="1242"/>
      <c r="T166" s="1242"/>
      <c r="U166" s="1242"/>
      <c r="V166" s="1243"/>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38"/>
      <c r="B167" s="1238"/>
      <c r="C167" s="1238"/>
      <c r="D167" s="1238"/>
      <c r="E167" s="1238"/>
      <c r="F167" s="1238"/>
      <c r="G167" s="901">
        <v>1</v>
      </c>
      <c r="H167" s="901"/>
      <c r="I167" s="1238"/>
      <c r="J167" s="1238"/>
      <c r="K167" s="909">
        <v>1</v>
      </c>
      <c r="L167" s="593" t="str">
        <f>mergeValue(A167) &amp;"."&amp; mergeValue(B167)&amp;"."&amp; mergeValue(C167)&amp;"."&amp; mergeValue(D167)&amp;"."&amp; mergeValue(E167)&amp;"."&amp; mergeValue(F167)&amp;"."&amp; mergeValue(G167)</f>
        <v>1.1.1.1.1.1.1</v>
      </c>
      <c r="M167" s="1069"/>
      <c r="N167" s="586"/>
      <c r="O167" s="1078"/>
      <c r="P167" s="562"/>
      <c r="Q167" s="562"/>
      <c r="R167" s="1248"/>
      <c r="S167" s="1234" t="s">
        <v>84</v>
      </c>
      <c r="T167" s="1248"/>
      <c r="U167" s="1234" t="s">
        <v>84</v>
      </c>
      <c r="V167" s="578"/>
      <c r="W167" s="1208"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38"/>
      <c r="B168" s="1238"/>
      <c r="C168" s="1238"/>
      <c r="D168" s="1238"/>
      <c r="E168" s="1238"/>
      <c r="F168" s="1238"/>
      <c r="G168" s="901"/>
      <c r="H168" s="901"/>
      <c r="I168" s="1238"/>
      <c r="J168" s="1238"/>
      <c r="K168" s="909"/>
      <c r="L168" s="600"/>
      <c r="M168" s="646"/>
      <c r="N168" s="586"/>
      <c r="O168" s="584"/>
      <c r="P168" s="562"/>
      <c r="Q168" s="584" t="str">
        <f>R167 &amp; "-" &amp; T167</f>
        <v>-</v>
      </c>
      <c r="R168" s="1233"/>
      <c r="S168" s="1234"/>
      <c r="T168" s="1233"/>
      <c r="U168" s="1234"/>
      <c r="V168" s="578"/>
      <c r="W168" s="1208"/>
      <c r="X168" s="585"/>
      <c r="Y168" s="585"/>
      <c r="Z168" s="585"/>
      <c r="AA168" s="585"/>
      <c r="AB168" s="585"/>
      <c r="AC168" s="585"/>
      <c r="AD168" s="585"/>
      <c r="AE168" s="585"/>
      <c r="AF168" s="585"/>
      <c r="AG168" s="585"/>
    </row>
    <row r="169" spans="1:33" s="522" customFormat="1" ht="15" customHeight="1">
      <c r="A169" s="1238"/>
      <c r="B169" s="1238"/>
      <c r="C169" s="1238"/>
      <c r="D169" s="1238"/>
      <c r="E169" s="1238"/>
      <c r="F169" s="1238"/>
      <c r="G169" s="903"/>
      <c r="H169" s="901"/>
      <c r="I169" s="1238"/>
      <c r="J169" s="1238"/>
      <c r="K169" s="908"/>
      <c r="L169" s="538"/>
      <c r="M169" s="557" t="s">
        <v>25</v>
      </c>
      <c r="N169" s="551"/>
      <c r="O169" s="545"/>
      <c r="P169" s="545"/>
      <c r="Q169" s="545"/>
      <c r="R169" s="573"/>
      <c r="S169" s="564"/>
      <c r="T169" s="563"/>
      <c r="U169" s="551"/>
      <c r="V169" s="560"/>
      <c r="W169" s="1208"/>
      <c r="X169" s="587"/>
      <c r="Y169" s="587"/>
      <c r="Z169" s="587"/>
      <c r="AA169" s="587"/>
      <c r="AB169" s="587"/>
      <c r="AC169" s="587"/>
      <c r="AD169" s="587"/>
      <c r="AE169" s="587"/>
      <c r="AF169" s="587"/>
      <c r="AG169" s="587"/>
    </row>
    <row r="170" spans="1:33" s="522" customFormat="1" ht="15" customHeight="1">
      <c r="A170" s="1238"/>
      <c r="B170" s="1238"/>
      <c r="C170" s="1238"/>
      <c r="D170" s="1238"/>
      <c r="E170" s="1238"/>
      <c r="F170" s="903"/>
      <c r="G170" s="903"/>
      <c r="H170" s="901"/>
      <c r="I170" s="1238"/>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8"/>
      <c r="B171" s="1238"/>
      <c r="C171" s="1238"/>
      <c r="D171" s="1238"/>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8"/>
      <c r="B172" s="1238"/>
      <c r="C172" s="1238"/>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8"/>
      <c r="B173" s="1238"/>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8"/>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8">
        <v>1</v>
      </c>
      <c r="B179" s="980"/>
      <c r="C179" s="980"/>
      <c r="D179" s="980"/>
      <c r="E179" s="980"/>
      <c r="F179" s="980"/>
      <c r="G179" s="981"/>
      <c r="H179" s="981"/>
      <c r="I179" s="983"/>
      <c r="J179" s="975"/>
      <c r="K179" s="975"/>
      <c r="L179" s="724">
        <f>mergeValue(A179)</f>
        <v>1</v>
      </c>
      <c r="M179" s="641" t="s">
        <v>20</v>
      </c>
      <c r="N179" s="716"/>
      <c r="O179" s="1292"/>
      <c r="P179" s="1293"/>
      <c r="Q179" s="1293"/>
      <c r="R179" s="1293"/>
      <c r="S179" s="1293"/>
      <c r="T179" s="1293"/>
      <c r="U179" s="1293"/>
      <c r="V179" s="1293"/>
      <c r="W179" s="1294"/>
      <c r="X179" s="717" t="s">
        <v>476</v>
      </c>
      <c r="Y179" s="719"/>
      <c r="Z179" s="719"/>
      <c r="AA179" s="719"/>
      <c r="AB179" s="719"/>
      <c r="AC179" s="719"/>
      <c r="AD179" s="719"/>
      <c r="AE179" s="719"/>
      <c r="AF179" s="719"/>
      <c r="AG179" s="719"/>
    </row>
    <row r="180" spans="1:47" s="685" customFormat="1" ht="22.5">
      <c r="A180" s="1238"/>
      <c r="B180" s="1238">
        <v>1</v>
      </c>
      <c r="C180" s="980"/>
      <c r="D180" s="980"/>
      <c r="E180" s="980"/>
      <c r="F180" s="980"/>
      <c r="G180" s="985"/>
      <c r="H180" s="982"/>
      <c r="I180" s="987"/>
      <c r="J180" s="972"/>
      <c r="K180" s="971"/>
      <c r="L180" s="724" t="str">
        <f>mergeValue(A180) &amp;"."&amp; mergeValue(B180)</f>
        <v>1.1</v>
      </c>
      <c r="M180" s="692" t="s">
        <v>16</v>
      </c>
      <c r="N180" s="716"/>
      <c r="O180" s="1292"/>
      <c r="P180" s="1293"/>
      <c r="Q180" s="1293"/>
      <c r="R180" s="1293"/>
      <c r="S180" s="1293"/>
      <c r="T180" s="1293"/>
      <c r="U180" s="1293"/>
      <c r="V180" s="1293"/>
      <c r="W180" s="1294"/>
      <c r="X180" s="717" t="s">
        <v>477</v>
      </c>
      <c r="Y180" s="719"/>
      <c r="Z180" s="719"/>
      <c r="AA180" s="719"/>
      <c r="AB180" s="719"/>
      <c r="AC180" s="719"/>
      <c r="AD180" s="719"/>
      <c r="AE180" s="719"/>
      <c r="AF180" s="719"/>
      <c r="AG180" s="719"/>
    </row>
    <row r="181" spans="1:47" s="685" customFormat="1" ht="22.5">
      <c r="A181" s="1238"/>
      <c r="B181" s="1238"/>
      <c r="C181" s="1238">
        <v>1</v>
      </c>
      <c r="D181" s="980"/>
      <c r="E181" s="980"/>
      <c r="F181" s="980"/>
      <c r="G181" s="985"/>
      <c r="H181" s="982"/>
      <c r="I181" s="988"/>
      <c r="J181" s="972"/>
      <c r="K181" s="971"/>
      <c r="L181" s="724" t="str">
        <f>mergeValue(A181) &amp;"."&amp; mergeValue(B181)&amp;"."&amp; mergeValue(C181)</f>
        <v>1.1.1</v>
      </c>
      <c r="M181" s="693" t="s">
        <v>7</v>
      </c>
      <c r="N181" s="716"/>
      <c r="O181" s="1292"/>
      <c r="P181" s="1293"/>
      <c r="Q181" s="1293"/>
      <c r="R181" s="1293"/>
      <c r="S181" s="1293"/>
      <c r="T181" s="1293"/>
      <c r="U181" s="1293"/>
      <c r="V181" s="1293"/>
      <c r="W181" s="1294"/>
      <c r="X181" s="717" t="s">
        <v>633</v>
      </c>
      <c r="Y181" s="719"/>
      <c r="Z181" s="719"/>
      <c r="AA181" s="719"/>
      <c r="AB181" s="719"/>
      <c r="AC181" s="719"/>
      <c r="AD181" s="719"/>
      <c r="AE181" s="719"/>
      <c r="AF181" s="719"/>
      <c r="AG181" s="719"/>
    </row>
    <row r="182" spans="1:47" s="685" customFormat="1" ht="22.5">
      <c r="A182" s="1238"/>
      <c r="B182" s="1238"/>
      <c r="C182" s="1238"/>
      <c r="D182" s="1238">
        <v>1</v>
      </c>
      <c r="E182" s="980"/>
      <c r="F182" s="980"/>
      <c r="G182" s="985"/>
      <c r="H182" s="982"/>
      <c r="I182" s="988"/>
      <c r="J182" s="986"/>
      <c r="K182" s="971"/>
      <c r="L182" s="724" t="str">
        <f>mergeValue(A182) &amp;"."&amp; mergeValue(B182)&amp;"."&amp; mergeValue(C182)&amp;"."&amp; mergeValue(D182)</f>
        <v>1.1.1.1</v>
      </c>
      <c r="M182" s="694" t="s">
        <v>22</v>
      </c>
      <c r="N182" s="716"/>
      <c r="O182" s="1292"/>
      <c r="P182" s="1293"/>
      <c r="Q182" s="1293"/>
      <c r="R182" s="1293"/>
      <c r="S182" s="1293"/>
      <c r="T182" s="1293"/>
      <c r="U182" s="1293"/>
      <c r="V182" s="1293"/>
      <c r="W182" s="1294"/>
      <c r="X182" s="717" t="s">
        <v>687</v>
      </c>
      <c r="Y182" s="719"/>
      <c r="Z182" s="719"/>
      <c r="AA182" s="719"/>
      <c r="AB182" s="719"/>
      <c r="AC182" s="719"/>
      <c r="AD182" s="719"/>
      <c r="AE182" s="719"/>
      <c r="AF182" s="719"/>
      <c r="AG182" s="719"/>
    </row>
    <row r="183" spans="1:47" s="685" customFormat="1" ht="56.25" customHeight="1">
      <c r="A183" s="1238"/>
      <c r="B183" s="1238"/>
      <c r="C183" s="1238"/>
      <c r="D183" s="1238"/>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38"/>
      <c r="B184" s="1238"/>
      <c r="C184" s="1238"/>
      <c r="D184" s="1238"/>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8"/>
      <c r="B185" s="1238"/>
      <c r="C185" s="1238"/>
      <c r="D185" s="1238"/>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8"/>
      <c r="B186" s="1238"/>
      <c r="C186" s="1238"/>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8"/>
      <c r="B187" s="1238"/>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8"/>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8">
        <v>1</v>
      </c>
      <c r="B193" s="1015"/>
      <c r="C193" s="1015"/>
      <c r="D193" s="1015"/>
      <c r="E193" s="1015"/>
      <c r="F193" s="1008"/>
      <c r="G193" s="1014"/>
      <c r="H193" s="1014"/>
      <c r="I193" s="996"/>
      <c r="J193" s="995"/>
      <c r="K193" s="995"/>
      <c r="L193" s="724">
        <f>mergeValue(A193)</f>
        <v>1</v>
      </c>
      <c r="M193" s="641" t="s">
        <v>20</v>
      </c>
      <c r="N193" s="1319"/>
      <c r="O193" s="1320"/>
      <c r="P193" s="1320"/>
      <c r="Q193" s="1320"/>
      <c r="R193" s="1320"/>
      <c r="S193" s="1320"/>
      <c r="T193" s="1320"/>
      <c r="U193" s="1320"/>
      <c r="V193" s="1320"/>
      <c r="W193" s="1320"/>
      <c r="X193" s="1320"/>
      <c r="Y193" s="1320"/>
      <c r="Z193" s="1320"/>
      <c r="AA193" s="1320"/>
      <c r="AB193" s="1320"/>
      <c r="AC193" s="1320"/>
      <c r="AD193" s="1320"/>
      <c r="AE193" s="1320"/>
      <c r="AF193" s="1321"/>
      <c r="AG193" s="717" t="s">
        <v>476</v>
      </c>
      <c r="AH193" s="719"/>
      <c r="AI193" s="719"/>
      <c r="AJ193" s="719"/>
      <c r="AK193" s="719"/>
      <c r="AL193" s="719"/>
      <c r="AM193" s="719"/>
      <c r="AN193" s="719"/>
      <c r="AO193" s="719"/>
      <c r="AP193" s="719"/>
      <c r="AQ193" s="719"/>
      <c r="AR193" s="719"/>
    </row>
    <row r="194" spans="1:46" s="685" customFormat="1" ht="22.5">
      <c r="A194" s="1238"/>
      <c r="B194" s="1238">
        <v>1</v>
      </c>
      <c r="C194" s="1015"/>
      <c r="D194" s="1015"/>
      <c r="E194" s="1015"/>
      <c r="F194" s="1008"/>
      <c r="G194" s="1017"/>
      <c r="H194" s="1018"/>
      <c r="I194" s="997"/>
      <c r="J194" s="992"/>
      <c r="K194" s="990"/>
      <c r="L194" s="724" t="str">
        <f>mergeValue(A194) &amp;"."&amp; mergeValue(B194)</f>
        <v>1.1</v>
      </c>
      <c r="M194" s="692" t="s">
        <v>16</v>
      </c>
      <c r="N194" s="1316"/>
      <c r="O194" s="1317"/>
      <c r="P194" s="1317"/>
      <c r="Q194" s="1317"/>
      <c r="R194" s="1317"/>
      <c r="S194" s="1317"/>
      <c r="T194" s="1317"/>
      <c r="U194" s="1317"/>
      <c r="V194" s="1317"/>
      <c r="W194" s="1317"/>
      <c r="X194" s="1317"/>
      <c r="Y194" s="1317"/>
      <c r="Z194" s="1317"/>
      <c r="AA194" s="1317"/>
      <c r="AB194" s="1317"/>
      <c r="AC194" s="1317"/>
      <c r="AD194" s="1317"/>
      <c r="AE194" s="1317"/>
      <c r="AF194" s="1318"/>
      <c r="AG194" s="717" t="s">
        <v>477</v>
      </c>
      <c r="AH194" s="719"/>
      <c r="AI194" s="719"/>
      <c r="AJ194" s="719"/>
      <c r="AK194" s="719"/>
      <c r="AL194" s="719"/>
      <c r="AM194" s="719"/>
      <c r="AN194" s="719"/>
      <c r="AO194" s="719"/>
      <c r="AP194" s="719"/>
      <c r="AQ194" s="719"/>
      <c r="AR194" s="719"/>
    </row>
    <row r="195" spans="1:46" s="685" customFormat="1" ht="22.5">
      <c r="A195" s="1238"/>
      <c r="B195" s="1238"/>
      <c r="C195" s="1238">
        <v>1</v>
      </c>
      <c r="D195" s="1015"/>
      <c r="E195" s="1015"/>
      <c r="F195" s="1008"/>
      <c r="G195" s="1017"/>
      <c r="H195" s="1018"/>
      <c r="I195" s="997"/>
      <c r="J195" s="992"/>
      <c r="K195" s="990"/>
      <c r="L195" s="724" t="str">
        <f>mergeValue(A195) &amp;"."&amp; mergeValue(B195)&amp;"."&amp; mergeValue(C195)</f>
        <v>1.1.1</v>
      </c>
      <c r="M195" s="693" t="s">
        <v>7</v>
      </c>
      <c r="N195" s="1316"/>
      <c r="O195" s="1317"/>
      <c r="P195" s="1317"/>
      <c r="Q195" s="1317"/>
      <c r="R195" s="1317"/>
      <c r="S195" s="1317"/>
      <c r="T195" s="1317"/>
      <c r="U195" s="1317"/>
      <c r="V195" s="1317"/>
      <c r="W195" s="1317"/>
      <c r="X195" s="1317"/>
      <c r="Y195" s="1317"/>
      <c r="Z195" s="1317"/>
      <c r="AA195" s="1317"/>
      <c r="AB195" s="1317"/>
      <c r="AC195" s="1317"/>
      <c r="AD195" s="1317"/>
      <c r="AE195" s="1317"/>
      <c r="AF195" s="1318"/>
      <c r="AG195" s="717" t="s">
        <v>633</v>
      </c>
      <c r="AH195" s="719"/>
      <c r="AI195" s="719"/>
      <c r="AJ195" s="719"/>
      <c r="AK195" s="719"/>
      <c r="AL195" s="719"/>
      <c r="AM195" s="719"/>
      <c r="AN195" s="719"/>
      <c r="AO195" s="719"/>
      <c r="AP195" s="719"/>
      <c r="AQ195" s="719"/>
      <c r="AR195" s="719"/>
    </row>
    <row r="196" spans="1:46" s="685" customFormat="1" ht="15" customHeight="1">
      <c r="A196" s="1238"/>
      <c r="B196" s="1238"/>
      <c r="C196" s="1238"/>
      <c r="D196" s="1238">
        <v>1</v>
      </c>
      <c r="E196" s="1015"/>
      <c r="F196" s="1008"/>
      <c r="G196" s="1017"/>
      <c r="H196" s="1018"/>
      <c r="I196" s="997"/>
      <c r="J196" s="992"/>
      <c r="K196" s="990"/>
      <c r="L196" s="724" t="str">
        <f>mergeValue(A196) &amp;"."&amp; mergeValue(B196)&amp;"."&amp; mergeValue(C196)&amp;"."&amp; mergeValue(D196)</f>
        <v>1.1.1.1</v>
      </c>
      <c r="M196" s="694" t="s">
        <v>22</v>
      </c>
      <c r="N196" s="1316"/>
      <c r="O196" s="1317"/>
      <c r="P196" s="1317"/>
      <c r="Q196" s="1317"/>
      <c r="R196" s="1317"/>
      <c r="S196" s="1317"/>
      <c r="T196" s="1317"/>
      <c r="U196" s="1317"/>
      <c r="V196" s="1317"/>
      <c r="W196" s="1317"/>
      <c r="X196" s="1317"/>
      <c r="Y196" s="1317"/>
      <c r="Z196" s="1317"/>
      <c r="AA196" s="1317"/>
      <c r="AB196" s="1317"/>
      <c r="AC196" s="1317"/>
      <c r="AD196" s="1317"/>
      <c r="AE196" s="1317"/>
      <c r="AF196" s="1318"/>
      <c r="AG196" s="717" t="s">
        <v>680</v>
      </c>
      <c r="AH196" s="719"/>
      <c r="AI196" s="719"/>
      <c r="AJ196" s="719"/>
      <c r="AK196" s="719"/>
      <c r="AL196" s="719"/>
      <c r="AM196" s="719"/>
      <c r="AN196" s="719"/>
      <c r="AO196" s="719"/>
      <c r="AP196" s="719"/>
      <c r="AQ196" s="719"/>
      <c r="AR196" s="719"/>
    </row>
    <row r="197" spans="1:46" s="685" customFormat="1" ht="17.100000000000001" customHeight="1">
      <c r="A197" s="1238"/>
      <c r="B197" s="1238"/>
      <c r="C197" s="1238"/>
      <c r="D197" s="1238"/>
      <c r="E197" s="1238">
        <v>1</v>
      </c>
      <c r="F197" s="1008"/>
      <c r="G197" s="1017"/>
      <c r="H197" s="1018"/>
      <c r="I197" s="1019"/>
      <c r="J197" s="1009"/>
      <c r="K197" s="1154"/>
      <c r="L197" s="1277" t="str">
        <f>mergeValue(A197) &amp;"."&amp; mergeValue(B197)&amp;"."&amp; mergeValue(C197)&amp;"."&amp; mergeValue(D197)&amp;"."&amp; mergeValue(E197)</f>
        <v>1.1.1.1.1</v>
      </c>
      <c r="M197" s="1278"/>
      <c r="N197" s="1234" t="s">
        <v>85</v>
      </c>
      <c r="O197" s="1272"/>
      <c r="P197" s="1268">
        <v>1</v>
      </c>
      <c r="Q197" s="1291"/>
      <c r="R197" s="1234" t="s">
        <v>85</v>
      </c>
      <c r="S197" s="1272"/>
      <c r="T197" s="1268">
        <v>1</v>
      </c>
      <c r="U197" s="1291"/>
      <c r="V197" s="1234" t="s">
        <v>85</v>
      </c>
      <c r="W197" s="701"/>
      <c r="X197" s="689">
        <v>1</v>
      </c>
      <c r="Y197" s="1096"/>
      <c r="Z197" s="671"/>
      <c r="AA197" s="671"/>
      <c r="AB197" s="1248"/>
      <c r="AC197" s="1234" t="s">
        <v>84</v>
      </c>
      <c r="AD197" s="1248"/>
      <c r="AE197" s="1234" t="s">
        <v>84</v>
      </c>
      <c r="AF197" s="715"/>
      <c r="AG197" s="1265"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8"/>
      <c r="B198" s="1238"/>
      <c r="C198" s="1238"/>
      <c r="D198" s="1238"/>
      <c r="E198" s="1238"/>
      <c r="F198" s="1008"/>
      <c r="G198" s="1017"/>
      <c r="H198" s="1018"/>
      <c r="I198" s="1019"/>
      <c r="J198" s="1009"/>
      <c r="K198" s="1154"/>
      <c r="L198" s="1277"/>
      <c r="M198" s="1278"/>
      <c r="N198" s="1234"/>
      <c r="O198" s="1272"/>
      <c r="P198" s="1268"/>
      <c r="Q198" s="1291"/>
      <c r="R198" s="1234"/>
      <c r="S198" s="1272"/>
      <c r="T198" s="1268"/>
      <c r="U198" s="1291"/>
      <c r="V198" s="1234"/>
      <c r="W198" s="726"/>
      <c r="X198" s="705"/>
      <c r="Y198" s="705"/>
      <c r="Z198" s="707"/>
      <c r="AA198" s="603" t="str">
        <f>AB197 &amp; "-" &amp; AD197</f>
        <v>-</v>
      </c>
      <c r="AB198" s="1233"/>
      <c r="AC198" s="1234"/>
      <c r="AD198" s="1233"/>
      <c r="AE198" s="1234"/>
      <c r="AF198" s="673"/>
      <c r="AG198" s="1266"/>
      <c r="AH198" s="719"/>
      <c r="AI198" s="722"/>
      <c r="AJ198" s="722"/>
      <c r="AK198" s="722"/>
      <c r="AL198" s="722"/>
      <c r="AM198" s="722"/>
      <c r="AN198" s="722"/>
      <c r="AO198" s="719"/>
      <c r="AP198" s="719"/>
      <c r="AQ198" s="719"/>
      <c r="AR198" s="719"/>
    </row>
    <row r="199" spans="1:46" s="685" customFormat="1" ht="17.100000000000001" customHeight="1">
      <c r="A199" s="1238"/>
      <c r="B199" s="1238"/>
      <c r="C199" s="1238"/>
      <c r="D199" s="1238"/>
      <c r="E199" s="1238"/>
      <c r="F199" s="1008"/>
      <c r="G199" s="1017"/>
      <c r="H199" s="1018"/>
      <c r="I199" s="1019"/>
      <c r="J199" s="1009"/>
      <c r="K199" s="1154"/>
      <c r="L199" s="1277"/>
      <c r="M199" s="1278"/>
      <c r="N199" s="1234"/>
      <c r="O199" s="1272"/>
      <c r="P199" s="1268"/>
      <c r="Q199" s="1291"/>
      <c r="R199" s="1234"/>
      <c r="S199" s="602"/>
      <c r="T199" s="698"/>
      <c r="U199" s="705"/>
      <c r="V199" s="706"/>
      <c r="W199" s="706"/>
      <c r="X199" s="706"/>
      <c r="Y199" s="706"/>
      <c r="Z199" s="707"/>
      <c r="AA199" s="707"/>
      <c r="AB199" s="708"/>
      <c r="AC199" s="704"/>
      <c r="AD199" s="704"/>
      <c r="AE199" s="708"/>
      <c r="AF199" s="704"/>
      <c r="AG199" s="1266"/>
      <c r="AH199" s="719"/>
      <c r="AI199" s="722"/>
      <c r="AJ199" s="722"/>
      <c r="AK199" s="722"/>
      <c r="AL199" s="722"/>
      <c r="AM199" s="722"/>
      <c r="AN199" s="722"/>
      <c r="AO199" s="719"/>
      <c r="AP199" s="719"/>
      <c r="AQ199" s="719"/>
      <c r="AR199" s="719"/>
    </row>
    <row r="200" spans="1:46" s="685" customFormat="1" ht="17.100000000000001" customHeight="1">
      <c r="A200" s="1238"/>
      <c r="B200" s="1238"/>
      <c r="C200" s="1238"/>
      <c r="D200" s="1238"/>
      <c r="E200" s="1238"/>
      <c r="F200" s="1008"/>
      <c r="G200" s="1017"/>
      <c r="H200" s="1018"/>
      <c r="I200" s="1019"/>
      <c r="J200" s="1009"/>
      <c r="K200" s="1154"/>
      <c r="L200" s="1277"/>
      <c r="M200" s="1278"/>
      <c r="N200" s="1234"/>
      <c r="O200" s="709"/>
      <c r="P200" s="711"/>
      <c r="Q200" s="710"/>
      <c r="R200" s="706"/>
      <c r="S200" s="706"/>
      <c r="T200" s="706"/>
      <c r="U200" s="706"/>
      <c r="V200" s="706"/>
      <c r="W200" s="706"/>
      <c r="X200" s="706"/>
      <c r="Y200" s="706"/>
      <c r="Z200" s="707"/>
      <c r="AA200" s="707"/>
      <c r="AB200" s="708"/>
      <c r="AC200" s="704"/>
      <c r="AD200" s="704"/>
      <c r="AE200" s="708"/>
      <c r="AF200" s="704"/>
      <c r="AG200" s="1266"/>
      <c r="AH200" s="719"/>
      <c r="AI200" s="722"/>
      <c r="AJ200" s="722"/>
      <c r="AK200" s="722"/>
      <c r="AL200" s="722"/>
      <c r="AM200" s="722"/>
      <c r="AN200" s="722"/>
      <c r="AO200" s="719"/>
      <c r="AP200" s="719"/>
      <c r="AQ200" s="719"/>
      <c r="AR200" s="719"/>
    </row>
    <row r="201" spans="1:46" s="684" customFormat="1" ht="15" customHeight="1">
      <c r="A201" s="1238"/>
      <c r="B201" s="1238"/>
      <c r="C201" s="1238"/>
      <c r="D201" s="1238"/>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7"/>
      <c r="AH201" s="721"/>
      <c r="AI201" s="721"/>
      <c r="AJ201" s="723"/>
      <c r="AK201" s="723"/>
      <c r="AL201" s="723"/>
      <c r="AM201" s="723"/>
      <c r="AN201" s="723"/>
      <c r="AO201" s="721"/>
      <c r="AP201" s="721"/>
      <c r="AQ201" s="721"/>
      <c r="AR201" s="721"/>
    </row>
    <row r="202" spans="1:46" s="684" customFormat="1" ht="15" customHeight="1">
      <c r="A202" s="1238"/>
      <c r="B202" s="1238"/>
      <c r="C202" s="1238"/>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8"/>
      <c r="B203" s="1238"/>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8"/>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0"/>
      <c r="R207" s="157"/>
      <c r="S207" s="157"/>
      <c r="T207" s="157"/>
      <c r="U207" s="1240"/>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0"/>
      <c r="R208" s="157"/>
      <c r="S208" s="157"/>
      <c r="T208" s="157"/>
      <c r="U208" s="1240"/>
      <c r="V208" s="157"/>
      <c r="W208" s="157"/>
      <c r="X208" s="157"/>
      <c r="Y208" s="157"/>
      <c r="Z208" s="157"/>
      <c r="AA208" s="157"/>
      <c r="AB208" s="157"/>
      <c r="AC208" s="157"/>
    </row>
    <row r="209" spans="1:83" ht="15" customHeight="1">
      <c r="G209" s="156"/>
      <c r="H209" s="157"/>
      <c r="I209" s="157"/>
      <c r="J209" s="85"/>
      <c r="K209" s="157"/>
      <c r="L209" s="157"/>
      <c r="M209" s="157"/>
      <c r="N209" s="157"/>
      <c r="O209" s="157"/>
      <c r="Q209" s="1240"/>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22" t="s">
        <v>85</v>
      </c>
      <c r="O211" s="1272"/>
      <c r="P211" s="1268">
        <v>1</v>
      </c>
      <c r="Q211" s="1295"/>
      <c r="R211" s="1234" t="s">
        <v>84</v>
      </c>
      <c r="S211" s="1323"/>
      <c r="T211" s="1314">
        <v>1</v>
      </c>
      <c r="U211" s="1241"/>
      <c r="V211" s="1234"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22"/>
      <c r="O212" s="1272"/>
      <c r="P212" s="1268"/>
      <c r="Q212" s="1295"/>
      <c r="R212" s="1234"/>
      <c r="S212" s="1324"/>
      <c r="T212" s="1315"/>
      <c r="U212" s="1241"/>
      <c r="V212" s="1234"/>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22"/>
      <c r="O213" s="1272"/>
      <c r="P213" s="1268"/>
      <c r="Q213" s="1295"/>
      <c r="R213" s="1234"/>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34"/>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8">
        <v>1</v>
      </c>
      <c r="B220" s="883"/>
      <c r="C220" s="883"/>
      <c r="D220" s="883"/>
      <c r="E220" s="884"/>
      <c r="F220" s="885"/>
      <c r="G220" s="885"/>
      <c r="H220" s="885"/>
      <c r="I220" s="886"/>
      <c r="J220" s="881"/>
      <c r="K220" s="888"/>
      <c r="L220" s="781">
        <f>mergeValue(A220)</f>
        <v>1</v>
      </c>
      <c r="M220" s="641" t="s">
        <v>20</v>
      </c>
      <c r="N220" s="646"/>
      <c r="O220" s="1288"/>
      <c r="P220" s="1289"/>
      <c r="Q220" s="1289"/>
      <c r="R220" s="1289"/>
      <c r="S220" s="1289"/>
      <c r="T220" s="1289"/>
      <c r="U220" s="1289"/>
      <c r="V220" s="1290"/>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8"/>
      <c r="B221" s="1238">
        <v>1</v>
      </c>
      <c r="C221" s="883"/>
      <c r="D221" s="883"/>
      <c r="E221" s="885"/>
      <c r="F221" s="885"/>
      <c r="G221" s="885"/>
      <c r="H221" s="885"/>
      <c r="I221" s="880"/>
      <c r="J221" s="879"/>
      <c r="K221" s="882"/>
      <c r="L221" s="781" t="str">
        <f>mergeValue(A221) &amp;"."&amp; mergeValue(B221)</f>
        <v>1.1</v>
      </c>
      <c r="M221" s="692" t="s">
        <v>16</v>
      </c>
      <c r="N221" s="646"/>
      <c r="O221" s="1288"/>
      <c r="P221" s="1289"/>
      <c r="Q221" s="1289"/>
      <c r="R221" s="1289"/>
      <c r="S221" s="1289"/>
      <c r="T221" s="1289"/>
      <c r="U221" s="1289"/>
      <c r="V221" s="1290"/>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8"/>
      <c r="B222" s="1238"/>
      <c r="C222" s="1238">
        <v>1</v>
      </c>
      <c r="D222" s="883"/>
      <c r="E222" s="885"/>
      <c r="F222" s="885"/>
      <c r="G222" s="885"/>
      <c r="H222" s="885"/>
      <c r="I222" s="887"/>
      <c r="J222" s="879"/>
      <c r="K222" s="882"/>
      <c r="L222" s="781" t="str">
        <f>mergeValue(A222) &amp;"."&amp; mergeValue(B222)&amp;"."&amp; mergeValue(C222)</f>
        <v>1.1.1</v>
      </c>
      <c r="M222" s="693" t="s">
        <v>7</v>
      </c>
      <c r="N222" s="646"/>
      <c r="O222" s="1288"/>
      <c r="P222" s="1289"/>
      <c r="Q222" s="1289"/>
      <c r="R222" s="1289"/>
      <c r="S222" s="1289"/>
      <c r="T222" s="1289"/>
      <c r="U222" s="1289"/>
      <c r="V222" s="1290"/>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8"/>
      <c r="B223" s="1238"/>
      <c r="C223" s="1238"/>
      <c r="D223" s="1238">
        <v>1</v>
      </c>
      <c r="E223" s="885"/>
      <c r="F223" s="885"/>
      <c r="G223" s="885"/>
      <c r="H223" s="885"/>
      <c r="I223" s="887"/>
      <c r="J223" s="879"/>
      <c r="K223" s="882"/>
      <c r="L223" s="781" t="str">
        <f>mergeValue(A223) &amp;"."&amp; mergeValue(B223)&amp;"."&amp; mergeValue(C223)&amp;"."&amp; mergeValue(D223)</f>
        <v>1.1.1.1</v>
      </c>
      <c r="M223" s="694" t="s">
        <v>22</v>
      </c>
      <c r="N223" s="646"/>
      <c r="O223" s="1288"/>
      <c r="P223" s="1289"/>
      <c r="Q223" s="1289"/>
      <c r="R223" s="1289"/>
      <c r="S223" s="1289"/>
      <c r="T223" s="1289"/>
      <c r="U223" s="1289"/>
      <c r="V223" s="1290"/>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8"/>
      <c r="B224" s="1238"/>
      <c r="C224" s="1238"/>
      <c r="D224" s="1238"/>
      <c r="E224" s="1238">
        <v>1</v>
      </c>
      <c r="F224" s="885"/>
      <c r="G224" s="885"/>
      <c r="H224" s="883">
        <v>1</v>
      </c>
      <c r="I224" s="1238">
        <v>1</v>
      </c>
      <c r="J224" s="885"/>
      <c r="K224" s="890"/>
      <c r="L224" s="781" t="str">
        <f>mergeValue(A224) &amp;"."&amp; mergeValue(B224)&amp;"."&amp; mergeValue(C224)&amp;"."&amp; mergeValue(D224)&amp;"."&amp; mergeValue(E224)</f>
        <v>1.1.1.1.1</v>
      </c>
      <c r="M224" s="554" t="s">
        <v>9</v>
      </c>
      <c r="N224" s="646"/>
      <c r="O224" s="1241"/>
      <c r="P224" s="1242"/>
      <c r="Q224" s="1242"/>
      <c r="R224" s="1242"/>
      <c r="S224" s="1242"/>
      <c r="T224" s="1242"/>
      <c r="U224" s="1242"/>
      <c r="V224" s="1243"/>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8"/>
      <c r="B225" s="1238"/>
      <c r="C225" s="1238"/>
      <c r="D225" s="1238"/>
      <c r="E225" s="1238"/>
      <c r="F225" s="1238">
        <v>1</v>
      </c>
      <c r="G225" s="883"/>
      <c r="H225" s="883"/>
      <c r="I225" s="1238"/>
      <c r="J225" s="1238">
        <v>1</v>
      </c>
      <c r="K225" s="891"/>
      <c r="L225" s="781" t="str">
        <f>mergeValue(A225) &amp;"."&amp; mergeValue(B225)&amp;"."&amp; mergeValue(C225)&amp;"."&amp; mergeValue(D225)&amp;"."&amp; mergeValue(E225)&amp;"."&amp; mergeValue(F225)</f>
        <v>1.1.1.1.1.1</v>
      </c>
      <c r="M225" s="555" t="s">
        <v>10</v>
      </c>
      <c r="N225" s="646"/>
      <c r="O225" s="1241"/>
      <c r="P225" s="1242"/>
      <c r="Q225" s="1242"/>
      <c r="R225" s="1242"/>
      <c r="S225" s="1242"/>
      <c r="T225" s="1242"/>
      <c r="U225" s="1242"/>
      <c r="V225" s="1243"/>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8"/>
      <c r="B226" s="1238"/>
      <c r="C226" s="1238"/>
      <c r="D226" s="1238"/>
      <c r="E226" s="1238"/>
      <c r="F226" s="1238"/>
      <c r="G226" s="883">
        <v>1</v>
      </c>
      <c r="H226" s="883"/>
      <c r="I226" s="1238"/>
      <c r="J226" s="1238"/>
      <c r="K226" s="891">
        <v>1</v>
      </c>
      <c r="L226" s="781" t="str">
        <f>mergeValue(A226) &amp;"."&amp; mergeValue(B226)&amp;"."&amp; mergeValue(C226)&amp;"."&amp; mergeValue(D226)&amp;"."&amp; mergeValue(E226)&amp;"."&amp; mergeValue(F226)&amp;"."&amp; mergeValue(G226)</f>
        <v>1.1.1.1.1.1.1</v>
      </c>
      <c r="M226" s="1069"/>
      <c r="N226" s="646"/>
      <c r="O226" s="763"/>
      <c r="P226" s="763"/>
      <c r="Q226" s="763"/>
      <c r="R226" s="1233"/>
      <c r="S226" s="1234" t="s">
        <v>84</v>
      </c>
      <c r="T226" s="1233"/>
      <c r="U226" s="1234" t="s">
        <v>84</v>
      </c>
      <c r="V226" s="763"/>
      <c r="W226" s="1208"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8"/>
      <c r="B227" s="1238"/>
      <c r="C227" s="1238"/>
      <c r="D227" s="1238"/>
      <c r="E227" s="1238"/>
      <c r="F227" s="1238"/>
      <c r="G227" s="883"/>
      <c r="H227" s="883"/>
      <c r="I227" s="1238"/>
      <c r="J227" s="1238"/>
      <c r="K227" s="891"/>
      <c r="L227" s="800"/>
      <c r="M227" s="646"/>
      <c r="N227" s="646"/>
      <c r="O227" s="763"/>
      <c r="P227" s="763"/>
      <c r="Q227" s="769" t="str">
        <f>R226 &amp; "-" &amp; T226</f>
        <v>-</v>
      </c>
      <c r="R227" s="1233"/>
      <c r="S227" s="1234"/>
      <c r="T227" s="1233"/>
      <c r="U227" s="1234"/>
      <c r="V227" s="763"/>
      <c r="W227" s="1208"/>
      <c r="X227" s="808"/>
      <c r="Y227" s="829"/>
      <c r="Z227" s="829" t="str">
        <f t="shared" si="3"/>
        <v/>
      </c>
      <c r="AA227" s="829"/>
      <c r="AB227" s="829"/>
      <c r="AC227" s="829"/>
      <c r="AD227" s="808"/>
      <c r="AE227" s="808"/>
      <c r="AF227" s="808"/>
      <c r="AG227" s="808"/>
      <c r="AH227" s="808"/>
      <c r="AI227" s="808"/>
      <c r="AJ227" s="808"/>
    </row>
    <row r="228" spans="1:36" s="799" customFormat="1" ht="15" customHeight="1">
      <c r="A228" s="1238"/>
      <c r="B228" s="1238"/>
      <c r="C228" s="1238"/>
      <c r="D228" s="1238"/>
      <c r="E228" s="1238"/>
      <c r="F228" s="1238"/>
      <c r="G228" s="885"/>
      <c r="H228" s="883"/>
      <c r="I228" s="1238"/>
      <c r="J228" s="1238"/>
      <c r="K228" s="890"/>
      <c r="L228" s="688"/>
      <c r="M228" s="557" t="s">
        <v>25</v>
      </c>
      <c r="N228" s="765"/>
      <c r="O228" s="765"/>
      <c r="P228" s="765"/>
      <c r="Q228" s="765"/>
      <c r="R228" s="765"/>
      <c r="S228" s="765"/>
      <c r="T228" s="765"/>
      <c r="U228" s="765"/>
      <c r="V228" s="762"/>
      <c r="W228" s="1208"/>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8"/>
      <c r="B229" s="1238"/>
      <c r="C229" s="1238"/>
      <c r="D229" s="1238"/>
      <c r="E229" s="1238"/>
      <c r="F229" s="885"/>
      <c r="G229" s="885"/>
      <c r="H229" s="883"/>
      <c r="I229" s="1238"/>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8"/>
      <c r="B230" s="1238"/>
      <c r="C230" s="1238"/>
      <c r="D230" s="1238"/>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8"/>
      <c r="B231" s="1238"/>
      <c r="C231" s="1238"/>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8"/>
      <c r="B232" s="1238"/>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8"/>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38">
        <v>1</v>
      </c>
      <c r="B238" s="1015"/>
      <c r="C238" s="1015"/>
      <c r="D238" s="1015"/>
      <c r="E238" s="981"/>
      <c r="F238" s="1026"/>
      <c r="G238" s="1026"/>
      <c r="H238" s="1026"/>
      <c r="I238" s="983"/>
      <c r="J238" s="979"/>
      <c r="K238" s="963"/>
      <c r="L238" s="1030">
        <f>mergeValue(A238)</f>
        <v>1</v>
      </c>
      <c r="M238" s="641" t="s">
        <v>20</v>
      </c>
      <c r="N238" s="646"/>
      <c r="O238" s="1288"/>
      <c r="P238" s="1289"/>
      <c r="Q238" s="1289"/>
      <c r="R238" s="1289"/>
      <c r="S238" s="1289"/>
      <c r="T238" s="1289"/>
      <c r="U238" s="1289"/>
      <c r="V238" s="1290"/>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38"/>
      <c r="B239" s="1238">
        <v>1</v>
      </c>
      <c r="C239" s="1015"/>
      <c r="D239" s="1015"/>
      <c r="E239" s="1026"/>
      <c r="F239" s="1026"/>
      <c r="G239" s="1026"/>
      <c r="H239" s="1026"/>
      <c r="I239" s="1021"/>
      <c r="J239" s="954"/>
      <c r="K239" s="957"/>
      <c r="L239" s="1030" t="str">
        <f>mergeValue(A239) &amp;"."&amp; mergeValue(B239)</f>
        <v>1.1</v>
      </c>
      <c r="M239" s="692" t="s">
        <v>16</v>
      </c>
      <c r="N239" s="646"/>
      <c r="O239" s="1288"/>
      <c r="P239" s="1289"/>
      <c r="Q239" s="1289"/>
      <c r="R239" s="1289"/>
      <c r="S239" s="1289"/>
      <c r="T239" s="1289"/>
      <c r="U239" s="1289"/>
      <c r="V239" s="1290"/>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38"/>
      <c r="B240" s="1238"/>
      <c r="C240" s="1238">
        <v>1</v>
      </c>
      <c r="D240" s="1015"/>
      <c r="E240" s="1026"/>
      <c r="F240" s="1026"/>
      <c r="G240" s="1026"/>
      <c r="H240" s="1026"/>
      <c r="I240" s="962"/>
      <c r="J240" s="954"/>
      <c r="K240" s="957"/>
      <c r="L240" s="1030" t="str">
        <f>mergeValue(A240) &amp;"."&amp; mergeValue(B240)&amp;"."&amp; mergeValue(C240)</f>
        <v>1.1.1</v>
      </c>
      <c r="M240" s="693" t="s">
        <v>7</v>
      </c>
      <c r="N240" s="646"/>
      <c r="O240" s="1288"/>
      <c r="P240" s="1289"/>
      <c r="Q240" s="1289"/>
      <c r="R240" s="1289"/>
      <c r="S240" s="1289"/>
      <c r="T240" s="1289"/>
      <c r="U240" s="1289"/>
      <c r="V240" s="1290"/>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38"/>
      <c r="B241" s="1238"/>
      <c r="C241" s="1238"/>
      <c r="D241" s="1238">
        <v>1</v>
      </c>
      <c r="E241" s="1026"/>
      <c r="F241" s="1026"/>
      <c r="G241" s="1026"/>
      <c r="H241" s="1026"/>
      <c r="I241" s="962"/>
      <c r="J241" s="954"/>
      <c r="K241" s="957"/>
      <c r="L241" s="1030" t="str">
        <f>mergeValue(A241) &amp;"."&amp; mergeValue(B241)&amp;"."&amp; mergeValue(C241)&amp;"."&amp; mergeValue(D241)</f>
        <v>1.1.1.1</v>
      </c>
      <c r="M241" s="694" t="s">
        <v>22</v>
      </c>
      <c r="N241" s="646"/>
      <c r="O241" s="1288"/>
      <c r="P241" s="1289"/>
      <c r="Q241" s="1289"/>
      <c r="R241" s="1289"/>
      <c r="S241" s="1289"/>
      <c r="T241" s="1289"/>
      <c r="U241" s="1289"/>
      <c r="V241" s="1290"/>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38"/>
      <c r="B242" s="1238"/>
      <c r="C242" s="1238"/>
      <c r="D242" s="1238"/>
      <c r="E242" s="1238">
        <v>1</v>
      </c>
      <c r="F242" s="1026"/>
      <c r="G242" s="1026"/>
      <c r="H242" s="1015">
        <v>1</v>
      </c>
      <c r="I242" s="1238">
        <v>1</v>
      </c>
      <c r="J242" s="1026"/>
      <c r="K242" s="965"/>
      <c r="L242" s="1030" t="str">
        <f>mergeValue(A242) &amp;"."&amp; mergeValue(B242)&amp;"."&amp; mergeValue(C242)&amp;"."&amp; mergeValue(D242)&amp;"."&amp; mergeValue(E242)</f>
        <v>1.1.1.1.1</v>
      </c>
      <c r="M242" s="554" t="s">
        <v>9</v>
      </c>
      <c r="N242" s="646"/>
      <c r="O242" s="1241"/>
      <c r="P242" s="1242"/>
      <c r="Q242" s="1242"/>
      <c r="R242" s="1242"/>
      <c r="S242" s="1242"/>
      <c r="T242" s="1242"/>
      <c r="U242" s="1242"/>
      <c r="V242" s="1243"/>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38"/>
      <c r="B243" s="1238"/>
      <c r="C243" s="1238"/>
      <c r="D243" s="1238"/>
      <c r="E243" s="1238"/>
      <c r="F243" s="1238">
        <v>1</v>
      </c>
      <c r="G243" s="1015"/>
      <c r="H243" s="1015"/>
      <c r="I243" s="1238"/>
      <c r="J243" s="1238">
        <v>1</v>
      </c>
      <c r="K243" s="966"/>
      <c r="L243" s="1030" t="str">
        <f>mergeValue(A243) &amp;"."&amp; mergeValue(B243)&amp;"."&amp; mergeValue(C243)&amp;"."&amp; mergeValue(D243)&amp;"."&amp; mergeValue(E243)&amp;"."&amp; mergeValue(F243)</f>
        <v>1.1.1.1.1.1</v>
      </c>
      <c r="M243" s="555" t="s">
        <v>10</v>
      </c>
      <c r="N243" s="646"/>
      <c r="O243" s="1241"/>
      <c r="P243" s="1242"/>
      <c r="Q243" s="1242"/>
      <c r="R243" s="1242"/>
      <c r="S243" s="1242"/>
      <c r="T243" s="1242"/>
      <c r="U243" s="1242"/>
      <c r="V243" s="1243"/>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38"/>
      <c r="B244" s="1238"/>
      <c r="C244" s="1238"/>
      <c r="D244" s="1238"/>
      <c r="E244" s="1238"/>
      <c r="F244" s="1238"/>
      <c r="G244" s="1015">
        <v>1</v>
      </c>
      <c r="H244" s="1015"/>
      <c r="I244" s="1238"/>
      <c r="J244" s="1238"/>
      <c r="K244" s="966">
        <v>1</v>
      </c>
      <c r="L244" s="1030" t="str">
        <f>mergeValue(A244) &amp;"."&amp; mergeValue(B244)&amp;"."&amp; mergeValue(C244)&amp;"."&amp; mergeValue(D244)&amp;"."&amp; mergeValue(E244)&amp;"."&amp; mergeValue(F244)&amp;"."&amp; mergeValue(G244)</f>
        <v>1.1.1.1.1.1.1</v>
      </c>
      <c r="M244" s="1069"/>
      <c r="N244" s="646"/>
      <c r="O244" s="763"/>
      <c r="P244" s="763"/>
      <c r="Q244" s="1094"/>
      <c r="R244" s="1233"/>
      <c r="S244" s="1234" t="s">
        <v>84</v>
      </c>
      <c r="T244" s="1233"/>
      <c r="U244" s="1234" t="s">
        <v>84</v>
      </c>
      <c r="V244" s="763"/>
      <c r="W244" s="1209"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38"/>
      <c r="B245" s="1238"/>
      <c r="C245" s="1238"/>
      <c r="D245" s="1238"/>
      <c r="E245" s="1238"/>
      <c r="F245" s="1238"/>
      <c r="G245" s="1015"/>
      <c r="H245" s="1015"/>
      <c r="I245" s="1238"/>
      <c r="J245" s="1238"/>
      <c r="K245" s="966"/>
      <c r="L245" s="800"/>
      <c r="M245" s="646"/>
      <c r="N245" s="646"/>
      <c r="O245" s="763"/>
      <c r="P245" s="763"/>
      <c r="Q245" s="769" t="str">
        <f>R244 &amp; "-" &amp; T244</f>
        <v>-</v>
      </c>
      <c r="R245" s="1233"/>
      <c r="S245" s="1234"/>
      <c r="T245" s="1233"/>
      <c r="U245" s="1234"/>
      <c r="V245" s="763"/>
      <c r="W245" s="1210"/>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38"/>
      <c r="B246" s="1238"/>
      <c r="C246" s="1238"/>
      <c r="D246" s="1238"/>
      <c r="E246" s="1238"/>
      <c r="F246" s="1238"/>
      <c r="G246" s="1026"/>
      <c r="H246" s="1015"/>
      <c r="I246" s="1238"/>
      <c r="J246" s="1238"/>
      <c r="K246" s="965"/>
      <c r="L246" s="688"/>
      <c r="M246" s="557" t="s">
        <v>25</v>
      </c>
      <c r="N246" s="1006"/>
      <c r="O246" s="1006"/>
      <c r="P246" s="1006"/>
      <c r="Q246" s="1006"/>
      <c r="R246" s="1006"/>
      <c r="S246" s="1006"/>
      <c r="T246" s="1006"/>
      <c r="U246" s="1006"/>
      <c r="V246" s="762"/>
      <c r="W246" s="1211"/>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38"/>
      <c r="B247" s="1238"/>
      <c r="C247" s="1238"/>
      <c r="D247" s="1238"/>
      <c r="E247" s="1238"/>
      <c r="F247" s="1026"/>
      <c r="G247" s="1026"/>
      <c r="H247" s="1015"/>
      <c r="I247" s="1238"/>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38"/>
      <c r="B248" s="1238"/>
      <c r="C248" s="1238"/>
      <c r="D248" s="1238"/>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38"/>
      <c r="B249" s="1238"/>
      <c r="C249" s="1238"/>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38"/>
      <c r="B250" s="1238"/>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38"/>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5"/>
      <c r="D297" s="1155">
        <v>1</v>
      </c>
      <c r="E297" s="1240"/>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5"/>
      <c r="D298" s="1155"/>
      <c r="E298" s="1240"/>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6"/>
      <c r="D302" s="249"/>
      <c r="E302" s="454"/>
      <c r="F302" s="1327"/>
      <c r="G302" s="1155">
        <v>0</v>
      </c>
      <c r="H302" s="1153"/>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6"/>
      <c r="D303" s="249"/>
      <c r="E303" s="454"/>
      <c r="F303" s="1327"/>
      <c r="G303" s="1155"/>
      <c r="H303" s="1153"/>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7">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7"/>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7"/>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7"/>
      <c r="B340" s="1207">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7"/>
      <c r="B341" s="1207"/>
      <c r="C341" s="1207">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7"/>
      <c r="B342" s="1207"/>
      <c r="C342" s="1207"/>
      <c r="D342" s="341">
        <v>1</v>
      </c>
      <c r="F342" s="334" t="str">
        <f>"4."&amp;mergeValue(A342) &amp;"."&amp;mergeValue(B342)&amp;"."&amp;mergeValue(C342)&amp;"."&amp;mergeValue(D342)</f>
        <v>4.1.1.1.1</v>
      </c>
      <c r="G342" s="419" t="s">
        <v>498</v>
      </c>
      <c r="H342" s="316"/>
      <c r="I342" s="1208" t="s">
        <v>591</v>
      </c>
      <c r="J342" s="333"/>
      <c r="K342" s="214"/>
      <c r="L342" s="214"/>
      <c r="M342" s="214"/>
      <c r="N342" s="214"/>
      <c r="O342" s="214"/>
      <c r="P342" s="214"/>
      <c r="Q342" s="214"/>
      <c r="R342" s="214"/>
      <c r="S342" s="214"/>
      <c r="T342" s="214"/>
    </row>
    <row r="343" spans="1:20" s="190" customFormat="1" ht="18.75">
      <c r="A343" s="1207"/>
      <c r="B343" s="1207"/>
      <c r="C343" s="1207"/>
      <c r="D343" s="341"/>
      <c r="F343" s="423"/>
      <c r="G343" s="424" t="s">
        <v>4</v>
      </c>
      <c r="H343" s="425"/>
      <c r="I343" s="1208"/>
      <c r="J343" s="333"/>
      <c r="K343" s="214"/>
      <c r="L343" s="214"/>
      <c r="M343" s="214"/>
      <c r="N343" s="214"/>
      <c r="O343" s="214"/>
      <c r="P343" s="214"/>
      <c r="Q343" s="214"/>
      <c r="R343" s="214"/>
      <c r="S343" s="214"/>
      <c r="T343" s="214"/>
    </row>
    <row r="344" spans="1:20" s="190" customFormat="1" ht="18.75">
      <c r="A344" s="1207"/>
      <c r="B344" s="1207"/>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7"/>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321">
    <mergeCell ref="CC91:CC92"/>
    <mergeCell ref="CD91:CD92"/>
    <mergeCell ref="CE91:CE92"/>
    <mergeCell ref="CF91:CF92"/>
    <mergeCell ref="O85:CG85"/>
    <mergeCell ref="O86:CG86"/>
    <mergeCell ref="O87:CG87"/>
    <mergeCell ref="O88:CG88"/>
    <mergeCell ref="O89:CG89"/>
    <mergeCell ref="O90:CG90"/>
    <mergeCell ref="BV91:BV92"/>
    <mergeCell ref="BW91:BW92"/>
    <mergeCell ref="BX91:BX92"/>
    <mergeCell ref="BY91:BY92"/>
    <mergeCell ref="BO91:BO92"/>
    <mergeCell ref="BP91:BP92"/>
    <mergeCell ref="BQ91:BQ92"/>
    <mergeCell ref="BR91:BR92"/>
    <mergeCell ref="BH91:BH92"/>
    <mergeCell ref="BI91:BI92"/>
    <mergeCell ref="BJ91:BJ92"/>
    <mergeCell ref="BK91:BK92"/>
    <mergeCell ref="BA91:BA92"/>
    <mergeCell ref="BB91:BB92"/>
    <mergeCell ref="BC91:BC92"/>
    <mergeCell ref="BD91:BD92"/>
    <mergeCell ref="AT91:AT92"/>
    <mergeCell ref="AU91:AU92"/>
    <mergeCell ref="AV91:AV92"/>
    <mergeCell ref="AW91:AW92"/>
    <mergeCell ref="AM91:AM92"/>
    <mergeCell ref="AN91:AN92"/>
    <mergeCell ref="AO91:AO92"/>
    <mergeCell ref="AP91:AP92"/>
    <mergeCell ref="AF91:AF92"/>
    <mergeCell ref="AG91:AG92"/>
    <mergeCell ref="AH91:AH92"/>
    <mergeCell ref="AI91:AI92"/>
    <mergeCell ref="Y91:Y92"/>
    <mergeCell ref="Z91:Z92"/>
    <mergeCell ref="AA91:AA92"/>
    <mergeCell ref="AB91:AB92"/>
    <mergeCell ref="D196:D201"/>
    <mergeCell ref="E197:E200"/>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AB110:AB112"/>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J109:J112"/>
    <mergeCell ref="F90:F93"/>
    <mergeCell ref="J90:J93"/>
    <mergeCell ref="O103:AA103"/>
    <mergeCell ref="O104:AA104"/>
    <mergeCell ref="O105:AA105"/>
    <mergeCell ref="U131:U132"/>
    <mergeCell ref="S131:S132"/>
    <mergeCell ref="W131:W133"/>
    <mergeCell ref="Y109:Y111"/>
    <mergeCell ref="O125:V125"/>
    <mergeCell ref="O127:V127"/>
    <mergeCell ref="I88:I95"/>
    <mergeCell ref="G109:G112"/>
    <mergeCell ref="F108:F113"/>
    <mergeCell ref="A85:A98"/>
    <mergeCell ref="B86:B97"/>
    <mergeCell ref="C87:C96"/>
    <mergeCell ref="D88:D95"/>
    <mergeCell ref="E89:E94"/>
    <mergeCell ref="A49:A62"/>
    <mergeCell ref="B50:B61"/>
    <mergeCell ref="C51:C60"/>
    <mergeCell ref="D52:D59"/>
    <mergeCell ref="D70:D77"/>
    <mergeCell ref="E71:E76"/>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O146:V146"/>
    <mergeCell ref="O128:V128"/>
    <mergeCell ref="O130:V130"/>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O70:V70"/>
    <mergeCell ref="O71:V71"/>
    <mergeCell ref="O72:V72"/>
    <mergeCell ref="R131:R132"/>
    <mergeCell ref="R73:R74"/>
    <mergeCell ref="S73:S74"/>
    <mergeCell ref="T73:T74"/>
    <mergeCell ref="R197:R199"/>
    <mergeCell ref="S197:S198"/>
    <mergeCell ref="T197:T198"/>
    <mergeCell ref="CH91:CH93"/>
    <mergeCell ref="Z109:Z111"/>
    <mergeCell ref="W55:W57"/>
    <mergeCell ref="W73:W75"/>
    <mergeCell ref="O106:AA106"/>
    <mergeCell ref="O107:AA107"/>
    <mergeCell ref="O108:AA108"/>
    <mergeCell ref="U73:U74"/>
    <mergeCell ref="AG197:AG201"/>
    <mergeCell ref="V197:V198"/>
    <mergeCell ref="AB197:AB198"/>
    <mergeCell ref="AC197:AC198"/>
    <mergeCell ref="AD197:AD198"/>
    <mergeCell ref="AE197:AE198"/>
    <mergeCell ref="U197:U198"/>
    <mergeCell ref="O182:W182"/>
    <mergeCell ref="T131:T132"/>
    <mergeCell ref="O148:V148"/>
    <mergeCell ref="T149:T150"/>
    <mergeCell ref="R149:R150"/>
    <mergeCell ref="U149:U150"/>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L197:L200"/>
    <mergeCell ref="M197:M200"/>
    <mergeCell ref="N197:N200"/>
    <mergeCell ref="O197:O199"/>
    <mergeCell ref="P197:P199"/>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221:V221"/>
    <mergeCell ref="O222:V222"/>
    <mergeCell ref="O223:V223"/>
    <mergeCell ref="O224:V224"/>
    <mergeCell ref="O225:V225"/>
    <mergeCell ref="Q197:Q199"/>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YP85:WYP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MD85:MD91 VZ85:VZ91 AFV85:AFV91 APR85:APR91 AZN85:AZN91 BJJ85:BJJ91 BTF85:BTF91 CDB85:CDB91 CMX85:CMX91 CWT85:CWT91 DGP85:DGP91 DQL85:DQL91 EAH85:EAH91 EKD85:EKD91 ETZ85:ETZ91 FDV85:FDV91 FNR85:FNR91 FXN85:FXN91 GHJ85:GHJ91 GRF85:GRF91 HBB85:HBB91 HKX85:HKX91 HUT85:HUT91 IEP85:IEP91 IOL85:IOL91 IYH85:IYH91 JID85:JID91 JRZ85:JRZ91 KBV85:KBV91 KLR85:KLR91 KVN85:KVN91 LFJ85:LFJ91 LPF85:LPF91 LZB85:LZB91 MIX85:MIX91 MST85:MST91 NCP85:NCP91 NML85:NML91 NWH85:NWH91 OGD85:OGD91 OPZ85:OPZ91 OZV85:OZV91 PJR85:PJR91 PTN85:PTN91 QDJ85:QDJ91 QNF85:QNF91 QXB85:QXB91 RGX85:RGX91 RQT85:RQT91 SAP85:SAP91 SKL85:SKL91 SUH85:SUH91 TED85:TED91 TNZ85:TNZ91 TXV85:TXV91 UHR85:UHR91 URN85:URN91 VBJ85:VBJ91 VLF85:VLF91 VVB85:VVB91 WEX85:WEX91 WOT85:WOT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BE91 BL91 BS91 BZ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OR91:WOR92 WMG149 WWC37 WMG73 WWC73 WMG131 WYN91:WYN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LZ91:LZ92 VV91:VV92 AFR91:AFR92 APN91:APN92 AZJ91:AZJ92 BJF91:BJF92 BTB91:BTB92 CCX91:CCX92 CMT91:CMT92 CWP91:CWP92 DGL91:DGL92 DQH91:DQH92 EAD91:EAD92 EJZ91:EJZ92 ETV91:ETV92 FDR91:FDR92 FNN91:FNN92 FXJ91:FXJ92 GHF91:GHF92 GRB91:GRB92 HAX91:HAX92 HKT91:HKT92 HUP91:HUP92 IEL91:IEL92 IOH91:IOH92 IYD91:IYD92 JHZ91:JHZ92 JRV91:JRV92 KBR91:KBR92 KLN91:KLN92 KVJ91:KVJ92 LFF91:LFF92 LPB91:LPB92 LYX91:LYX92 MIT91:MIT92 MSP91:MSP92 NCL91:NCL92 NMH91:NMH92 NWD91:NWD92 OFZ91:OFZ92 OPV91:OPV92 OZR91:OZR92 PJN91:PJN92 PTJ91:PTJ92 QDF91:QDF92 QNB91:QNB92 QWX91:QWX92 RGT91:RGT92 RQP91:RQP92 SAL91:SAL92 SKH91:SKH92 SUD91:SUD92 TDZ91:TDZ92 TNV91:TNV92 TXR91:TXR92 UHN91:UHN92 URJ91:URJ92 VBF91:VBF92 VLB91:VLB92 VUX91:VUX92 WET91:WET92 WOP91:WOP92 WYL91:WYL92 MB91:MB92 VX91:VX92 AFT91:AFT92 APP91:APP92 AZL91:AZL92 BJH91:BJH92 BTD91:BTD92 CCZ91:CCZ92 CMV91:CMV92 CWR91:CWR92 DGN91:DGN92 DQJ91:DQJ92 EAF91:EAF92 EKB91:EKB92 ETX91:ETX92 FDT91:FDT92 FNP91:FNP92 FXL91:FXL92 GHH91:GHH92 GRD91:GRD92 HAZ91:HAZ92 HKV91:HKV92 HUR91:HUR92 IEN91:IEN92 IOJ91:IOJ92 IYF91:IYF92 JIB91:JIB92 JRX91:JRX92 KBT91:KBT92 KLP91:KLP92 KVL91:KVL92 LFH91:LFH92 LPD91:LPD92 LYZ91:LYZ92 MIV91:MIV92 MSR91:MSR92 NCN91:NCN92 NMJ91:NMJ92 NWF91:NWF92 OGB91:OGB92 OPX91:OPX92 OZT91:OZT92 PJP91:PJP92 PTL91:PTL92 QDH91:QDH92 QND91:QND92 QWZ91:QWZ92 RGV91:RGV92 RQR91:RQR92 SAN91:SAN92 SKJ91:SKJ92 SUF91:SUF92 TEB91:TEB92 TNX91:TNX92 TXT91:TXT92 UHP91:UHP92 URL91:URL92 VBH91:VBH92 VLD91:VLD92 VUZ91:VUZ92 WEV91:WEV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BI91:BI92 BK91:BK92 BP91:BP92 BR91:BR92 BW91:BW92 BY91:BY92 CD91:CD92 CF91:CF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OO91:WOO92 WYK91:WYK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MA91:MA92 VW91:VW92 AFS91:AFS92 APO91:APO92 AZK91:AZK92 BJG91:BJG92 BTC91:BTC92 CCY91:CCY92 CMU91:CMU92 CWQ91:CWQ92 DGM91:DGM92 DQI91:DQI92 EAE91:EAE92 EKA91:EKA92 ETW91:ETW92 FDS91:FDS92 FNO91:FNO92 FXK91:FXK92 GHG91:GHG92 GRC91:GRC92 HAY91:HAY92 HKU91:HKU92 HUQ91:HUQ92 IEM91:IEM92 IOI91:IOI92 IYE91:IYE92 JIA91:JIA92 JRW91:JRW92 KBS91:KBS92 KLO91:KLO92 KVK91:KVK92 LFG91:LFG92 LPC91:LPC92 LYY91:LYY92 MIU91:MIU92 MSQ91:MSQ92 NCM91:NCM92 NMI91:NMI92 NWE91:NWE92 OGA91:OGA92 OPW91:OPW92 OZS91:OZS92 PJO91:PJO92 PTK91:PTK92 QDG91:QDG92 QNC91:QNC92 QWY91:QWY92 RGU91:RGU92 RQQ91:RQQ92 SAM91:SAM92 SKI91:SKI92 SUE91:SUE92 TEA91:TEA92 TNW91:TNW92 TXS91:TXS92 UHO91:UHO92 URK91:URK92 VBG91:VBG92 VLC91:VLC92 VUY91:VUY92 WEU91:WEU92 WOQ91:WOQ92 WYM91:WYM92 R91:R92 LY91:LY92 VU91:VU92 AFQ91:AFQ92 APM91:APM92 AZI91:AZI92 BJE91:BJE92 BTA91:BTA92 CCW91:CCW92 CMS91:CMS92 CWO91:CWO92 DGK91:DGK92 DQG91:DQG92 EAC91:EAC92 EJY91:EJY92 ETU91:ETU92 FDQ91:FDQ92 FNM91:FNM92 FXI91:FXI92 GHE91:GHE92 GRA91:GRA92 HAW91:HAW92 HKS91:HKS92 HUO91:HUO92 IEK91:IEK92 IOG91:IOG92 IYC91:IYC92 JHY91:JHY92 JRU91:JRU92 KBQ91:KBQ92 KLM91:KLM92 KVI91:KVI92 LFE91:LFE92 LPA91:LPA92 LYW91:LYW92 MIS91:MIS92 MSO91:MSO92 NCK91:NCK92 NMG91:NMG92 NWC91:NWC92 OFY91:OFY92 OPU91:OPU92 OZQ91:OZQ92 PJM91:PJM92 PTI91:PTI92 QDE91:QDE92 QNA91:QNA92 QWW91:QWW92 RGS91:RGS92 RQO91:RQO92 SAK91:SAK92 SKG91:SKG92 SUC91:SUC92 TDY91:TDY92 TNU91:TNU92 TXQ91:TXQ92 UHM91:UHM92 URI91:URI92 VBE91:VBE92 VLA91:VLA92 VUW91:VUW92 WES91:WES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BJ91:BJ92 BH91:BH92 BQ91:BQ92 BO91:BO92 BX91:BX92 BV91:BV92 CE91:CE92 CC91:CC92"/>
    <dataValidation allowBlank="1" promptTitle="checkPeriodRange" sqref="WWD109:WWD110 WVY38 WVY74 WVY132 WYJ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LX92 VT92 AFP92 APL92 AZH92 BJD92 BSZ92 CCV92 CMR92 CWN92 DGJ92 DQF92 EAB92 EJX92 ETT92 FDP92 FNL92 FXH92 GHD92 GQZ92 HAV92 HKR92 HUN92 IEJ92 IOF92 IYB92 JHX92 JRT92 KBP92 KLL92 KVH92 LFD92 LOZ92 LYV92 MIR92 MSN92 NCJ92 NMF92 NWB92 OFX92 OPT92 OZP92 PJL92 PTH92 QDD92 QMZ92 QWV92 RGR92 RQN92 SAJ92 SKF92 SUB92 TDX92 TNT92 TXP92 UHL92 URH92 VBD92 VKZ92 VUV92 WER92 WON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BG92 BN92 BU92 CB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YH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LV90 VR90 AFN90 APJ90 AZF90 BJB90 BSX90 CCT90 CMP90 CWL90 DGH90 DQD90 DZZ90 EJV90 ETR90 FDN90 FNJ90 FXF90 GHB90 GQX90 HAT90 HKP90 HUL90 IEH90 IOD90 IXZ90 JHV90 JRR90 KBN90 KLJ90 KVF90 LFB90 LOX90 LYT90 MIP90 MSL90 NCH90 NMD90 NVZ90 OFV90 OPR90 OZN90 PJJ90 PTF90 QDB90 QMX90 QWT90 RGP90 RQL90 SAH90 SKD90 STZ90 TDV90 TNR90 TXN90 UHJ90 URF90 VBB90 VKX90 VUT90 WEP90 WOL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YF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LT91 VP91 AFL91 APH91 AZD91 BIZ91 BSV91 CCR91 CMN91 CWJ91 DGF91 DQB91 DZX91 EJT91 ETP91 FDL91 FNH91 FXD91 GGZ91 GQV91 HAR91 HKN91 HUJ91 IEF91 IOB91 IXX91 JHT91 JRP91 KBL91 KLH91 KVD91 LEZ91 LOV91 LYR91 MIN91 MSJ91 NCF91 NMB91 NVX91 OFT91 OPP91 OZL91 PJH91 PTD91 QCZ91 QMV91 QWR91 RGN91 RQJ91 SAF91 SKB91 STX91 TDT91 TNP91 TXL91 UHH91 URD91 VAZ91 VKV91 VUR91 WEN91 WOJ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YE94:WYP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LS94:MD95 VO94:VZ95 AFK94:AFV95 APG94:APR95 AZC94:AZN95 BIY94:BJJ95 BSU94:BTF95 CCQ94:CDB95 CMM94:CMX95 CWI94:CWT95 DGE94:DGP95 DQA94:DQL95 DZW94:EAH95 EJS94:EKD95 ETO94:ETZ95 FDK94:FDV95 FNG94:FNR95 FXC94:FXN95 GGY94:GHJ95 GQU94:GRF95 HAQ94:HBB95 HKM94:HKX95 HUI94:HUT95 IEE94:IEP95 IOA94:IOL95 IXW94:IYH95 JHS94:JID95 JRO94:JRZ95 KBK94:KBV95 KLG94:KLR95 KVC94:KVN95 LEY94:LFJ95 LOU94:LPF95 LYQ94:LZB95 MIM94:MIX95 MSI94:MST95 NCE94:NCP95 NMA94:NML95 NVW94:NWH95 OFS94:OGD95 OPO94:OPZ95 OZK94:OZV95 PJG94:PJR95 PTC94:PTN95 QCY94:QDJ95 QMU94:QNF95 QWQ94:QXB95 RGM94:RGX95 RQI94:RQT95 SAE94:SAP95 SKA94:SKL95 STW94:SUH95 TDS94:TED95 TNO94:TNZ95 TXK94:TXV95 UHG94:UHR95 URC94:URN95 VAY94:VBJ95 VKU94:VLF95 VUQ94:VVB95 WEM94:WEX95 WOI94:WOT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LS93:MD93 VO93:VZ93 AFK93:AFV93 APG93:APR93 AZC93:AZN93 BIY93:BJJ93 BSU93:BTF93 CCQ93:CDB93 CMM93:CMX93 CWI93:CWT93 DGE93:DGP93 DQA93:DQL93 DZW93:EAH93 EJS93:EKD93 ETO93:ETZ93 FDK93:FDV93 FNG93:FNR93 FXC93:FXN93 GGY93:GHJ93 GQU93:GRF93 HAQ93:HBB93 HKM93:HKX93 HUI93:HUT93 IEE93:IEP93 IOA93:IOL93 IXW93:IYH93 JHS93:JID93 JRO93:JRZ93 KBK93:KBV93 KLG93:KLR93 KVC93:KVN93 LEY93:LFJ93 LOU93:LPF93 LYQ93:LZB93 MIM93:MIX93 MSI93:MST93 NCE93:NCP93 NMA93:NML93 NVW93:NWH93 OFS93:OGD93 OPO93:OPZ93 OZK93:OZV93 PJG93:PJR93 PTC93:PTN93 QCY93:QDJ93 QMU93:QNF93 QWQ93:QXB93 RGM93:RGX93 RQI93:RQT93 SAE93:SAP93 SKA93:SKL93 STW93:SUH93 TDS93:TED93 TNO93:TNZ93 TXK93:TXV93 UHG93:UHR93 URC93:URN93 VAY93:VBJ93 VKU93:VLF93 VUQ93:VVB93 WEM93:WEX93 WOI93:WOT93 WYE93:WYP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YE96:WYP98 WVT99:WWE100 WOI96:WOT98 WLX99:WMI100 WEM96:WEX98 WCB99:WCM100 VUQ96:VVB98 VSF99:VSQ100 VKU96:VLF98 VIJ99:VIU100 VAY96:VBJ98 UYN99:UYY100 URC96:URN98 UOR99:UPC100 UHG96:UHR98 UEV99:UFG100 TXK96:TXV98 TUZ99:TVK100 TNO96:TNZ98 TLD99:TLO100 TDS96:TED98 TBH99:TBS100 STW96:SUH98 SRL99:SRW100 SKA96:SKL98 SHP99:SIA100 SAE96:SAP98 RXT99:RYE100 RQI96:RQT98 RNX99:ROI100 RGM96:RGX98 REB99:REM100 QWQ96:QXB98 QUF99:QUQ100 QMU96:QNF98 QKJ99:QKU100 QCY96:QDJ98 QAN99:QAY100 PTC96:PTN98 PQR99:PRC100 PJG96:PJR98 PGV99:PHG100 OZK96:OZV98 OWZ99:OXK100 OPO96:OPZ98 OND99:ONO100 OFS96:OGD98 ODH99:ODS100 NVW96:NWH98 NTL99:NTW100 NMA96:NML98 NJP99:NKA100 NCE96:NCP98 MZT99:NAE100 MSI96:MST98 MPX99:MQI100 MIM96:MIX98 MGB99:MGM100 LYQ96:LZB98 LWF99:LWQ100 LOU96:LPF98 LMJ99:LMU100 LEY96:LFJ98 LCN99:LCY100 KVC96:KVN98 KSR99:KTC100 KLG96:KLR98 KIV99:KJG100 KBK96:KBV98 JYZ99:JZK100 JRO96:JRZ98 JPD99:JPO100 JHS96:JID98 JFH99:JFS100 IXW96:IYH98 IVL99:IVW100 IOA96:IOL98 ILP99:IMA100 IEE96:IEP98 IBT99:ICE100 HUI96:HUT98 HRX99:HSI100 HKM96:HKX98 HIB99:HIM100 HAQ96:HBB98 GYF99:GYQ100 GQU96:GRF98 GOJ99:GOU100 GGY96:GHJ98 GEN99:GEY100 FXC96:FXN98 FUR99:FVC100 FNG96:FNR98 FKV99:FLG100 FDK96:FDV98 FAZ99:FBK100 ETO96:ETZ98 ERD99:ERO100 EJS96:EKD98 EHH99:EHS100 DZW96:EAH98 DXL99:DXW100 DQA96:DQL98 DNP99:DOA100 DGE96:DGP98 DDT99:DEE100 CWI96:CWT98 CTX99:CUI100 CMM96:CMX98 CKB99:CKM100 CCQ96:CDB98 CAF99:CAQ100 BSU96:BTF98 BQJ99:BQU100 BIY96:BJJ98 BGN99:BGY100 AZC96:AZN98 AWR99:AXC100 APG96:APR98 AMV99:ANG100 AFK96:AFV98 ACZ99:ADK100 VO96:VZ98 TD99:TO100 LS96:MD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8" t="s">
        <v>581</v>
      </c>
      <c r="BA1" s="1328"/>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718</v>
      </c>
      <c r="AC2" s="44" t="s">
        <v>310</v>
      </c>
      <c r="AD2" s="209" t="s">
        <v>310</v>
      </c>
      <c r="AF2" s="45" t="s">
        <v>36</v>
      </c>
      <c r="AH2" s="143" t="s">
        <v>342</v>
      </c>
      <c r="AI2" s="143" t="s">
        <v>342</v>
      </c>
      <c r="AK2" s="143" t="s">
        <v>346</v>
      </c>
      <c r="AM2" s="143" t="s">
        <v>356</v>
      </c>
      <c r="AP2" s="1129" t="s">
        <v>612</v>
      </c>
      <c r="AQ2" s="1033" t="s">
        <v>614</v>
      </c>
      <c r="AS2" s="44" t="s">
        <v>374</v>
      </c>
      <c r="AU2" s="45" t="s">
        <v>377</v>
      </c>
      <c r="AW2" s="409" t="s">
        <v>550</v>
      </c>
      <c r="AX2" s="410" t="s">
        <v>550</v>
      </c>
      <c r="AZ2" s="445" t="s">
        <v>582</v>
      </c>
      <c r="BA2" s="446"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c r="AC3" s="44" t="s">
        <v>311</v>
      </c>
      <c r="AD3" s="209" t="s">
        <v>311</v>
      </c>
      <c r="AF3" s="45" t="s">
        <v>37</v>
      </c>
      <c r="AH3" s="143" t="s">
        <v>365</v>
      </c>
      <c r="AI3" s="143" t="s">
        <v>344</v>
      </c>
      <c r="AK3" s="143" t="s">
        <v>347</v>
      </c>
      <c r="AM3" s="143" t="s">
        <v>357</v>
      </c>
      <c r="AP3" s="1129" t="s">
        <v>771</v>
      </c>
      <c r="AQ3" s="1033" t="s">
        <v>761</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9" t="s">
        <v>770</v>
      </c>
      <c r="AQ4" s="1033" t="s">
        <v>615</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9" t="s">
        <v>613</v>
      </c>
      <c r="AQ5" s="1033" t="s">
        <v>616</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9" t="s">
        <v>614</v>
      </c>
      <c r="AQ6" s="1033" t="s">
        <v>619</v>
      </c>
      <c r="AU6" s="220" t="s">
        <v>381</v>
      </c>
      <c r="AW6" s="409" t="s">
        <v>554</v>
      </c>
      <c r="AX6" s="410"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9" t="s">
        <v>761</v>
      </c>
      <c r="AQ7" s="1033" t="s">
        <v>618</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9" t="s">
        <v>615</v>
      </c>
      <c r="AQ8" s="1033" t="s">
        <v>617</v>
      </c>
      <c r="AU8" s="220" t="s">
        <v>383</v>
      </c>
      <c r="AW8" s="409" t="s">
        <v>556</v>
      </c>
      <c r="AX8" s="410" t="s">
        <v>556</v>
      </c>
      <c r="AZ8" s="146" t="s">
        <v>691</v>
      </c>
      <c r="BA8" s="179" t="s">
        <v>690</v>
      </c>
    </row>
    <row r="9" spans="1:55" ht="11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9" t="s">
        <v>616</v>
      </c>
      <c r="AQ9" s="1033" t="s">
        <v>612</v>
      </c>
      <c r="AW9" s="409" t="s">
        <v>557</v>
      </c>
      <c r="AX9" s="410" t="s">
        <v>557</v>
      </c>
      <c r="AZ9" s="146" t="s">
        <v>768</v>
      </c>
      <c r="BA9" s="179" t="s">
        <v>602</v>
      </c>
    </row>
    <row r="10" spans="1:55" ht="56.25">
      <c r="A10" s="6" t="s">
        <v>109</v>
      </c>
      <c r="B10" s="44">
        <v>2008</v>
      </c>
      <c r="E10" s="143" t="s">
        <v>194</v>
      </c>
      <c r="F10" s="147"/>
      <c r="I10" s="143" t="s">
        <v>208</v>
      </c>
      <c r="O10" s="543" t="s">
        <v>650</v>
      </c>
      <c r="V10" s="1039" t="s">
        <v>208</v>
      </c>
      <c r="W10" s="1036"/>
      <c r="X10" s="1034" t="s">
        <v>618</v>
      </c>
      <c r="Y10" s="1035" t="s">
        <v>685</v>
      </c>
      <c r="Z10" s="208"/>
      <c r="AP10" s="1129" t="s">
        <v>619</v>
      </c>
      <c r="AQ10" s="1033" t="s">
        <v>771</v>
      </c>
      <c r="AW10" s="409" t="s">
        <v>558</v>
      </c>
      <c r="AX10" s="410" t="s">
        <v>558</v>
      </c>
    </row>
    <row r="11" spans="1:55" ht="33.75">
      <c r="A11" s="6" t="s">
        <v>110</v>
      </c>
      <c r="B11" s="44">
        <v>2009</v>
      </c>
      <c r="E11" s="143" t="s">
        <v>195</v>
      </c>
      <c r="F11" s="147"/>
      <c r="I11" s="143" t="s">
        <v>209</v>
      </c>
      <c r="O11" s="526" t="s">
        <v>651</v>
      </c>
      <c r="V11" s="1038" t="s">
        <v>209</v>
      </c>
      <c r="W11" s="460"/>
      <c r="X11" s="459" t="s">
        <v>619</v>
      </c>
      <c r="Y11" s="751" t="s">
        <v>673</v>
      </c>
      <c r="Z11" s="208"/>
      <c r="AP11" s="1129" t="s">
        <v>618</v>
      </c>
      <c r="AQ11" s="740" t="s">
        <v>770</v>
      </c>
      <c r="AW11" s="409" t="s">
        <v>559</v>
      </c>
      <c r="AX11" s="410"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9" t="s">
        <v>617</v>
      </c>
      <c r="AW12" s="409" t="s">
        <v>209</v>
      </c>
      <c r="AX12" s="410" t="s">
        <v>209</v>
      </c>
    </row>
    <row r="13" spans="1:55" ht="22.5">
      <c r="A13" s="6" t="s">
        <v>111</v>
      </c>
      <c r="B13" s="44">
        <v>2011</v>
      </c>
      <c r="E13" s="143" t="s">
        <v>197</v>
      </c>
      <c r="F13" s="147"/>
      <c r="G13" s="143" t="s">
        <v>261</v>
      </c>
      <c r="H13" s="143" t="s">
        <v>262</v>
      </c>
      <c r="I13" s="143" t="s">
        <v>211</v>
      </c>
      <c r="V13" s="1038" t="s">
        <v>211</v>
      </c>
      <c r="W13" s="544"/>
      <c r="X13" s="544"/>
      <c r="Y13" s="544"/>
      <c r="AW13" s="409" t="s">
        <v>210</v>
      </c>
      <c r="AX13" s="410" t="s">
        <v>210</v>
      </c>
    </row>
    <row r="14" spans="1:55" ht="45">
      <c r="A14" s="6" t="s">
        <v>66</v>
      </c>
      <c r="B14" s="44">
        <v>2012</v>
      </c>
      <c r="G14" s="143" t="s">
        <v>263</v>
      </c>
      <c r="H14" s="143" t="s">
        <v>263</v>
      </c>
      <c r="I14" s="143" t="s">
        <v>212</v>
      </c>
      <c r="N14" s="99" t="s">
        <v>316</v>
      </c>
      <c r="V14" s="1037">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01.01.2022</v>
      </c>
      <c r="F29" s="274" t="str">
        <f>IF(periodEnd = "","", periodEnd)</f>
        <v>31.12.2026</v>
      </c>
      <c r="H29" s="275" t="s">
        <v>3056</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6"/>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0">
        <f>IF('Форма 4.7'!$F$15="",1,0)</f>
        <v>0</v>
      </c>
    </row>
    <row r="109" spans="1:1">
      <c r="A109" s="1100">
        <f>IF('Форма 4.7'!$E$15="",1,0)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тарифов'!$K$21="",1,0)</f>
        <v>0</v>
      </c>
    </row>
    <row r="114" spans="1:1">
      <c r="A114" s="1100">
        <f>IF('Перечень тарифов'!$O$21="",1,0)</f>
        <v>0</v>
      </c>
    </row>
    <row r="115" spans="1:1">
      <c r="A115" s="1100">
        <f>IF('Перечень тарифов'!$S$21="",1,0)</f>
        <v>0</v>
      </c>
    </row>
    <row r="116" spans="1:1">
      <c r="A116" s="1100">
        <f>IF('Перечень тарифов'!$G$21="",1,0)</f>
        <v>0</v>
      </c>
    </row>
    <row r="117" spans="1:1">
      <c r="A117" s="1100">
        <f>IF('Перечень тарифов'!$R$21="",1,0)</f>
        <v>0</v>
      </c>
    </row>
    <row r="118" spans="1:1">
      <c r="A118" s="1100">
        <f>IF('Форма 4.2.2 | Т-ТН'!$O$24="",1,0)</f>
        <v>0</v>
      </c>
    </row>
    <row r="119" spans="1:1">
      <c r="A119" s="1112">
        <f>IF('Форма 4.2.2 | Т-ТН'!$Y$24="",1,0)</f>
        <v>0</v>
      </c>
    </row>
    <row r="120" spans="1:1">
      <c r="A120" s="1112">
        <f>IF('Форма 4.2.2 | Т-ТН'!$AA$24="",1,0)</f>
        <v>0</v>
      </c>
    </row>
    <row r="121" spans="1:1">
      <c r="A121" s="1112">
        <f>IF('Форма 4.2.2 | Т-ТН'!$V$24="",1,0)</f>
        <v>0</v>
      </c>
    </row>
    <row r="122" spans="1:1">
      <c r="A122" s="1112">
        <f>IF('Форма 4.2.2 | Т-ТН'!$Z$24="",1,0)</f>
        <v>0</v>
      </c>
    </row>
    <row r="123" spans="1:1">
      <c r="A123" s="1112">
        <f>IF('Форма 4.2.2 | Т-ТН'!$AB$24="",1,0)</f>
        <v>0</v>
      </c>
    </row>
    <row r="124" spans="1:1">
      <c r="A124" s="1112">
        <f>IF('Форма 4.2.2 | Т-ТН'!$AF$24="",1,0)</f>
        <v>0</v>
      </c>
    </row>
    <row r="125" spans="1:1">
      <c r="A125" s="1112">
        <f>IF('Форма 4.2.2 | Т-ТН'!$AH$24="",1,0)</f>
        <v>0</v>
      </c>
    </row>
    <row r="126" spans="1:1">
      <c r="A126" s="1112">
        <f>IF('Форма 4.2.2 | Т-ТН'!$AC$24="",1,0)</f>
        <v>0</v>
      </c>
    </row>
    <row r="127" spans="1:1">
      <c r="A127" s="1112">
        <f>IF('Форма 4.2.2 | Т-ТН'!$AG$24="",1,0)</f>
        <v>0</v>
      </c>
    </row>
    <row r="128" spans="1:1">
      <c r="A128" s="1112">
        <f>IF('Форма 4.2.2 | Т-ТН'!$AI$24="",1,0)</f>
        <v>0</v>
      </c>
    </row>
    <row r="129" spans="1:1">
      <c r="A129" s="1112">
        <f>IF('Форма 4.2.2 | Т-ТН'!$AM$24="",1,0)</f>
        <v>0</v>
      </c>
    </row>
    <row r="130" spans="1:1">
      <c r="A130" s="1112">
        <f>IF('Форма 4.2.2 | Т-ТН'!$AO$24="",1,0)</f>
        <v>0</v>
      </c>
    </row>
    <row r="131" spans="1:1">
      <c r="A131" s="1112">
        <f>IF('Форма 4.2.2 | Т-ТН'!$AJ$24="",1,0)</f>
        <v>0</v>
      </c>
    </row>
    <row r="132" spans="1:1">
      <c r="A132" s="1112">
        <f>IF('Форма 4.2.2 | Т-ТН'!$AN$24="",1,0)</f>
        <v>0</v>
      </c>
    </row>
    <row r="133" spans="1:1">
      <c r="A133" s="1112">
        <f>IF('Форма 4.2.2 | Т-ТН'!$AP$24="",1,0)</f>
        <v>0</v>
      </c>
    </row>
    <row r="134" spans="1:1">
      <c r="A134" s="1112">
        <f>IF('Форма 4.2.2 | Т-ТН'!$AT$24="",1,0)</f>
        <v>0</v>
      </c>
    </row>
    <row r="135" spans="1:1">
      <c r="A135" s="1112">
        <f>IF('Форма 4.2.2 | Т-ТН'!$AV$24="",1,0)</f>
        <v>0</v>
      </c>
    </row>
    <row r="136" spans="1:1">
      <c r="A136" s="1112">
        <f>IF('Форма 4.2.2 | Т-ТН'!$AQ$24="",1,0)</f>
        <v>0</v>
      </c>
    </row>
    <row r="137" spans="1:1">
      <c r="A137" s="1112">
        <f>IF('Форма 4.2.2 | Т-ТН'!$AU$24="",1,0)</f>
        <v>0</v>
      </c>
    </row>
    <row r="138" spans="1:1">
      <c r="A138" s="1112">
        <f>IF('Форма 4.2.2 | Т-ТН'!$AW$24="",1,0)</f>
        <v>0</v>
      </c>
    </row>
    <row r="139" spans="1:1">
      <c r="A139" s="1112">
        <f>IF('Форма 4.2.2 | Т-ТН'!$BA$24="",1,0)</f>
        <v>0</v>
      </c>
    </row>
    <row r="140" spans="1:1">
      <c r="A140" s="1112">
        <f>IF('Форма 4.2.2 | Т-ТН'!$BC$24="",1,0)</f>
        <v>0</v>
      </c>
    </row>
    <row r="141" spans="1:1">
      <c r="A141" s="1112">
        <f>IF('Форма 4.2.2 | Т-ТН'!$AX$24="",1,0)</f>
        <v>0</v>
      </c>
    </row>
    <row r="142" spans="1:1">
      <c r="A142" s="1112">
        <f>IF('Форма 4.2.2 | Т-ТН'!$BB$24="",1,0)</f>
        <v>0</v>
      </c>
    </row>
    <row r="143" spans="1:1">
      <c r="A143" s="1112">
        <f>IF('Форма 4.2.2 | Т-ТН'!$BD$24="",1,0)</f>
        <v>0</v>
      </c>
    </row>
    <row r="144" spans="1:1">
      <c r="A144" s="1112">
        <f>IF('Форма 4.2.2 | Т-ТН'!$BH$24="",1,0)</f>
        <v>0</v>
      </c>
    </row>
    <row r="145" spans="1:1">
      <c r="A145" s="1112">
        <f>IF('Форма 4.2.2 | Т-ТН'!$BJ$24="",1,0)</f>
        <v>0</v>
      </c>
    </row>
    <row r="146" spans="1:1">
      <c r="A146" s="1112">
        <f>IF('Форма 4.2.2 | Т-ТН'!$BE$24="",1,0)</f>
        <v>0</v>
      </c>
    </row>
    <row r="147" spans="1:1">
      <c r="A147" s="1112">
        <f>IF('Форма 4.2.2 | Т-ТН'!$BI$24="",1,0)</f>
        <v>0</v>
      </c>
    </row>
    <row r="148" spans="1:1">
      <c r="A148" s="1112">
        <f>IF('Форма 4.2.2 | Т-ТН'!$BK$24="",1,0)</f>
        <v>0</v>
      </c>
    </row>
    <row r="149" spans="1:1">
      <c r="A149" s="1112">
        <f>IF('Форма 4.2.2 | Т-ТН'!$BO$24="",1,0)</f>
        <v>0</v>
      </c>
    </row>
    <row r="150" spans="1:1">
      <c r="A150" s="1112">
        <f>IF('Форма 4.2.2 | Т-ТН'!$BQ$24="",1,0)</f>
        <v>0</v>
      </c>
    </row>
    <row r="151" spans="1:1">
      <c r="A151" s="1112">
        <f>IF('Форма 4.2.2 | Т-ТН'!$BL$24="",1,0)</f>
        <v>0</v>
      </c>
    </row>
    <row r="152" spans="1:1">
      <c r="A152" s="1112">
        <f>IF('Форма 4.2.2 | Т-ТН'!$BP$24="",1,0)</f>
        <v>0</v>
      </c>
    </row>
    <row r="153" spans="1:1">
      <c r="A153" s="1112">
        <f>IF('Форма 4.2.2 | Т-ТН'!$BR$24="",1,0)</f>
        <v>0</v>
      </c>
    </row>
    <row r="154" spans="1:1">
      <c r="A154" s="1112">
        <f>IF('Форма 4.2.2 | Т-ТН'!$BV$24="",1,0)</f>
        <v>0</v>
      </c>
    </row>
    <row r="155" spans="1:1">
      <c r="A155" s="1112">
        <f>IF('Форма 4.2.2 | Т-ТН'!$BX$24="",1,0)</f>
        <v>0</v>
      </c>
    </row>
    <row r="156" spans="1:1">
      <c r="A156" s="1112">
        <f>IF('Форма 4.2.2 | Т-ТН'!$BS$24="",1,0)</f>
        <v>0</v>
      </c>
    </row>
    <row r="157" spans="1:1">
      <c r="A157" s="1112">
        <f>IF('Форма 4.2.2 | Т-ТН'!$BW$24="",1,0)</f>
        <v>0</v>
      </c>
    </row>
    <row r="158" spans="1:1">
      <c r="A158" s="1112">
        <f>IF('Форма 4.2.2 | Т-ТН'!$BY$24="",1,0)</f>
        <v>0</v>
      </c>
    </row>
    <row r="159" spans="1:1">
      <c r="A159" s="1112">
        <f>IF('Форма 4.2.2 | Т-ТН'!$CC$24="",1,0)</f>
        <v>0</v>
      </c>
    </row>
    <row r="160" spans="1:1">
      <c r="A160" s="1112">
        <f>IF('Форма 4.2.2 | Т-ТН'!$CE$24="",1,0)</f>
        <v>0</v>
      </c>
    </row>
    <row r="161" spans="1:1">
      <c r="A161" s="1112">
        <f>IF('Форма 4.2.2 | Т-ТН'!$BZ$24="",1,0)</f>
        <v>0</v>
      </c>
    </row>
    <row r="162" spans="1:1">
      <c r="A162" s="1112">
        <f>IF('Форма 4.2.2 | Т-ТН'!$CD$24="",1,0)</f>
        <v>0</v>
      </c>
    </row>
    <row r="163" spans="1:1">
      <c r="A163" s="1112">
        <f>IF('Форма 4.2.2 | Т-ТН'!$CF$24="",1,0)</f>
        <v>0</v>
      </c>
    </row>
    <row r="164" spans="1:1">
      <c r="A164" s="1112">
        <f>IF('Форма 4.8'!$G$19="",1,0)</f>
        <v>0</v>
      </c>
    </row>
    <row r="165" spans="1:1">
      <c r="A165" s="1112">
        <f>IF('Форма 4.8'!$G$24="",1,0)</f>
        <v>0</v>
      </c>
    </row>
    <row r="166" spans="1:1">
      <c r="A166" s="1112">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9"/>
  </cols>
  <sheetData>
    <row r="1" spans="1:3">
      <c r="A1" s="1129" t="s">
        <v>512</v>
      </c>
      <c r="B1" s="1129" t="s">
        <v>513</v>
      </c>
      <c r="C1" s="1129" t="s">
        <v>67</v>
      </c>
    </row>
    <row r="2" spans="1:3">
      <c r="A2" s="1129">
        <v>4189678</v>
      </c>
      <c r="B2" s="1129" t="s">
        <v>1423</v>
      </c>
      <c r="C2" s="1129" t="s">
        <v>1424</v>
      </c>
    </row>
    <row r="3" spans="1:3">
      <c r="A3" s="1129">
        <v>4190415</v>
      </c>
      <c r="B3" s="1129" t="s">
        <v>1425</v>
      </c>
      <c r="C3" s="1129"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2879</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9"/>
    <col min="2" max="2" width="65.28515625" style="1129" customWidth="1"/>
    <col min="3" max="3" width="41" style="1129" customWidth="1"/>
    <col min="4" max="16384" width="9.140625" style="1129"/>
  </cols>
  <sheetData>
    <row r="1" spans="1:2">
      <c r="A1" s="1129" t="s">
        <v>330</v>
      </c>
      <c r="B1" s="1129" t="s">
        <v>331</v>
      </c>
    </row>
    <row r="2" spans="1:2">
      <c r="A2" s="1129">
        <v>4213775</v>
      </c>
      <c r="B2" s="1129" t="s">
        <v>612</v>
      </c>
    </row>
    <row r="3" spans="1:2">
      <c r="A3" s="1129">
        <v>4213784</v>
      </c>
      <c r="B3" s="1129" t="s">
        <v>771</v>
      </c>
    </row>
    <row r="4" spans="1:2">
      <c r="A4" s="1129">
        <v>4213781</v>
      </c>
      <c r="B4" s="1129" t="s">
        <v>770</v>
      </c>
    </row>
    <row r="5" spans="1:2">
      <c r="A5" s="1129">
        <v>4213776</v>
      </c>
      <c r="B5" s="1129" t="s">
        <v>613</v>
      </c>
    </row>
    <row r="6" spans="1:2">
      <c r="A6" s="1129">
        <v>4213777</v>
      </c>
      <c r="B6" s="1129" t="s">
        <v>614</v>
      </c>
    </row>
    <row r="7" spans="1:2">
      <c r="A7" s="1129">
        <v>4238670</v>
      </c>
      <c r="B7" s="1129" t="s">
        <v>761</v>
      </c>
    </row>
    <row r="8" spans="1:2">
      <c r="A8" s="1129">
        <v>4213778</v>
      </c>
      <c r="B8" s="1129" t="s">
        <v>615</v>
      </c>
    </row>
    <row r="9" spans="1:2">
      <c r="A9" s="1129">
        <v>4213780</v>
      </c>
      <c r="B9" s="1129" t="s">
        <v>616</v>
      </c>
    </row>
    <row r="10" spans="1:2">
      <c r="A10" s="1129">
        <v>4213779</v>
      </c>
      <c r="B10" s="1129" t="s">
        <v>619</v>
      </c>
    </row>
    <row r="11" spans="1:2">
      <c r="A11" s="1129">
        <v>4213783</v>
      </c>
      <c r="B11" s="1129" t="s">
        <v>618</v>
      </c>
    </row>
    <row r="12" spans="1:2">
      <c r="A12" s="1129">
        <v>4213782</v>
      </c>
      <c r="B12" s="1129"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L19" sqref="L19"/>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50" t="s">
        <v>769</v>
      </c>
      <c r="F5" s="1151"/>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9" t="s">
        <v>1426</v>
      </c>
      <c r="G11" s="380"/>
    </row>
    <row r="12" spans="1:12" ht="27">
      <c r="D12" s="24"/>
      <c r="E12" s="81" t="s">
        <v>473</v>
      </c>
      <c r="F12" s="1119"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20" t="s">
        <v>2869</v>
      </c>
      <c r="G18" s="382"/>
    </row>
    <row r="19" spans="1:9" ht="27">
      <c r="D19" s="24"/>
      <c r="E19" s="81" t="s">
        <v>596</v>
      </c>
      <c r="F19" s="329" t="s">
        <v>2871</v>
      </c>
      <c r="G19" s="382"/>
    </row>
    <row r="20" spans="1:9" ht="27">
      <c r="D20" s="24"/>
      <c r="E20" s="81" t="s">
        <v>595</v>
      </c>
      <c r="F20" s="328" t="s">
        <v>2872</v>
      </c>
      <c r="G20" s="382"/>
    </row>
    <row r="21" spans="1:9" ht="27">
      <c r="D21" s="24"/>
      <c r="E21" s="81" t="s">
        <v>501</v>
      </c>
      <c r="F21" s="1120" t="s">
        <v>2870</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1512</v>
      </c>
      <c r="G29" s="381"/>
    </row>
    <row r="30" spans="1:9" ht="27" hidden="1">
      <c r="C30" s="28"/>
      <c r="D30" s="29"/>
      <c r="E30" s="52" t="s">
        <v>203</v>
      </c>
      <c r="F30" s="332"/>
      <c r="G30" s="381"/>
    </row>
    <row r="31" spans="1:9" ht="27">
      <c r="C31" s="28"/>
      <c r="D31" s="29"/>
      <c r="E31" s="30" t="s">
        <v>53</v>
      </c>
      <c r="F31" s="331" t="s">
        <v>1513</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723</v>
      </c>
      <c r="F34" s="1121"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20" t="s">
        <v>2873</v>
      </c>
      <c r="G40" s="380"/>
    </row>
    <row r="41" spans="1:9" ht="27">
      <c r="A41" s="201"/>
      <c r="B41" s="92"/>
      <c r="D41" s="33"/>
      <c r="E41" s="41" t="s">
        <v>547</v>
      </c>
      <c r="F41" s="1120" t="s">
        <v>2874</v>
      </c>
      <c r="G41" s="380"/>
    </row>
    <row r="42" spans="1:9" ht="19.5">
      <c r="D42" s="24"/>
      <c r="E42" s="25"/>
      <c r="F42" s="444" t="s">
        <v>578</v>
      </c>
      <c r="G42" s="21"/>
    </row>
    <row r="43" spans="1:9" ht="27">
      <c r="A43" s="201"/>
      <c r="D43" s="21"/>
      <c r="E43" s="442" t="s">
        <v>87</v>
      </c>
      <c r="F43" s="1122" t="s">
        <v>2875</v>
      </c>
      <c r="G43" s="380"/>
    </row>
    <row r="44" spans="1:9" ht="27">
      <c r="A44" s="201"/>
      <c r="B44" s="92"/>
      <c r="D44" s="33"/>
      <c r="E44" s="442" t="s">
        <v>88</v>
      </c>
      <c r="F44" s="1122" t="s">
        <v>2876</v>
      </c>
      <c r="G44" s="380"/>
    </row>
    <row r="45" spans="1:9" ht="27">
      <c r="A45" s="201"/>
      <c r="B45" s="92"/>
      <c r="D45" s="33"/>
      <c r="E45" s="442" t="s">
        <v>579</v>
      </c>
      <c r="F45" s="1122" t="s">
        <v>2877</v>
      </c>
      <c r="G45" s="380"/>
    </row>
    <row r="46" spans="1:9" ht="27">
      <c r="D46" s="24"/>
      <c r="E46" s="443" t="s">
        <v>580</v>
      </c>
      <c r="F46" s="1122" t="s">
        <v>2878</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2"/>
      <c r="F54" s="1152"/>
      <c r="G54" s="1152"/>
      <c r="H54" s="1152"/>
      <c r="I54" s="1152"/>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9"/>
    <col min="2" max="2" width="65.28515625" style="1129" customWidth="1"/>
    <col min="3" max="3" width="41" style="1129" customWidth="1"/>
    <col min="4" max="16384" width="9.140625" style="1129"/>
  </cols>
  <sheetData>
    <row r="1" spans="1:2">
      <c r="A1" s="1129" t="s">
        <v>330</v>
      </c>
      <c r="B1" s="1129" t="s">
        <v>332</v>
      </c>
    </row>
    <row r="2" spans="1:2">
      <c r="A2" s="1129">
        <v>4190064</v>
      </c>
      <c r="B2" s="1129" t="s">
        <v>1413</v>
      </c>
    </row>
    <row r="3" spans="1:2">
      <c r="A3" s="1129">
        <v>4190065</v>
      </c>
      <c r="B3" s="1129" t="s">
        <v>1414</v>
      </c>
    </row>
    <row r="4" spans="1:2">
      <c r="A4" s="1129">
        <v>4190066</v>
      </c>
      <c r="B4" s="1129" t="s">
        <v>1415</v>
      </c>
    </row>
    <row r="5" spans="1:2">
      <c r="A5" s="1129">
        <v>4190067</v>
      </c>
      <c r="B5" s="1129" t="s">
        <v>1416</v>
      </c>
    </row>
    <row r="6" spans="1:2">
      <c r="A6" s="1129">
        <v>4190068</v>
      </c>
      <c r="B6" s="1129" t="s">
        <v>1417</v>
      </c>
    </row>
    <row r="7" spans="1:2">
      <c r="A7" s="1129">
        <v>4190069</v>
      </c>
      <c r="B7" s="1129" t="s">
        <v>1418</v>
      </c>
    </row>
    <row r="8" spans="1:2">
      <c r="A8" s="1129">
        <v>4190070</v>
      </c>
      <c r="B8" s="1129" t="s">
        <v>1419</v>
      </c>
    </row>
    <row r="9" spans="1:2">
      <c r="A9" s="1129">
        <v>4190071</v>
      </c>
      <c r="B9" s="1129" t="s">
        <v>1420</v>
      </c>
    </row>
    <row r="10" spans="1:2">
      <c r="A10" s="1129">
        <v>4190072</v>
      </c>
      <c r="B10" s="1129" t="s">
        <v>1421</v>
      </c>
    </row>
    <row r="11" spans="1:2">
      <c r="A11" s="1129">
        <v>4190073</v>
      </c>
      <c r="B11" s="1129"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2868</v>
      </c>
    </row>
    <row r="3" spans="1:10">
      <c r="A3" s="5">
        <v>2</v>
      </c>
      <c r="B3" s="5" t="s">
        <v>1436</v>
      </c>
      <c r="C3" s="5" t="s">
        <v>169</v>
      </c>
      <c r="D3" s="5" t="s">
        <v>1442</v>
      </c>
      <c r="E3" s="5" t="s">
        <v>1443</v>
      </c>
      <c r="F3" s="5" t="s">
        <v>1439</v>
      </c>
      <c r="G3" s="5" t="s">
        <v>1444</v>
      </c>
      <c r="H3" s="5" t="s">
        <v>1445</v>
      </c>
      <c r="J3" s="5" t="s">
        <v>2868</v>
      </c>
    </row>
    <row r="4" spans="1:10">
      <c r="A4" s="5">
        <v>3</v>
      </c>
      <c r="B4" s="5" t="s">
        <v>1436</v>
      </c>
      <c r="C4" s="5" t="s">
        <v>169</v>
      </c>
      <c r="D4" s="5" t="s">
        <v>1446</v>
      </c>
      <c r="E4" s="5" t="s">
        <v>1447</v>
      </c>
      <c r="F4" s="5" t="s">
        <v>1448</v>
      </c>
      <c r="G4" s="5" t="s">
        <v>1449</v>
      </c>
      <c r="J4" s="5" t="s">
        <v>2868</v>
      </c>
    </row>
    <row r="5" spans="1:10">
      <c r="A5" s="5">
        <v>4</v>
      </c>
      <c r="B5" s="5" t="s">
        <v>1436</v>
      </c>
      <c r="C5" s="5" t="s">
        <v>169</v>
      </c>
      <c r="D5" s="5" t="s">
        <v>1450</v>
      </c>
      <c r="E5" s="5" t="s">
        <v>1451</v>
      </c>
      <c r="F5" s="5" t="s">
        <v>1452</v>
      </c>
      <c r="G5" s="5" t="s">
        <v>1453</v>
      </c>
      <c r="H5" s="5" t="s">
        <v>1454</v>
      </c>
      <c r="J5" s="5" t="s">
        <v>2868</v>
      </c>
    </row>
    <row r="6" spans="1:10">
      <c r="A6" s="5">
        <v>5</v>
      </c>
      <c r="B6" s="5" t="s">
        <v>1436</v>
      </c>
      <c r="C6" s="5" t="s">
        <v>169</v>
      </c>
      <c r="D6" s="5" t="s">
        <v>1455</v>
      </c>
      <c r="E6" s="5" t="s">
        <v>1456</v>
      </c>
      <c r="F6" s="5" t="s">
        <v>1457</v>
      </c>
      <c r="G6" s="5" t="s">
        <v>1458</v>
      </c>
      <c r="J6" s="5" t="s">
        <v>2868</v>
      </c>
    </row>
    <row r="7" spans="1:10">
      <c r="A7" s="5">
        <v>6</v>
      </c>
      <c r="B7" s="5" t="s">
        <v>1436</v>
      </c>
      <c r="C7" s="5" t="s">
        <v>169</v>
      </c>
      <c r="D7" s="5" t="s">
        <v>1459</v>
      </c>
      <c r="E7" s="5" t="s">
        <v>1460</v>
      </c>
      <c r="F7" s="5" t="s">
        <v>1461</v>
      </c>
      <c r="G7" s="5" t="s">
        <v>1462</v>
      </c>
      <c r="H7" s="5" t="s">
        <v>1463</v>
      </c>
      <c r="J7" s="5" t="s">
        <v>2868</v>
      </c>
    </row>
    <row r="8" spans="1:10">
      <c r="A8" s="5">
        <v>7</v>
      </c>
      <c r="B8" s="5" t="s">
        <v>1436</v>
      </c>
      <c r="C8" s="5" t="s">
        <v>169</v>
      </c>
      <c r="D8" s="5" t="s">
        <v>1464</v>
      </c>
      <c r="E8" s="5" t="s">
        <v>1465</v>
      </c>
      <c r="F8" s="5" t="s">
        <v>1466</v>
      </c>
      <c r="G8" s="5" t="s">
        <v>1467</v>
      </c>
      <c r="J8" s="5" t="s">
        <v>2868</v>
      </c>
    </row>
    <row r="9" spans="1:10">
      <c r="A9" s="5">
        <v>8</v>
      </c>
      <c r="B9" s="5" t="s">
        <v>1436</v>
      </c>
      <c r="C9" s="5" t="s">
        <v>169</v>
      </c>
      <c r="D9" s="5" t="s">
        <v>1468</v>
      </c>
      <c r="E9" s="5" t="s">
        <v>1469</v>
      </c>
      <c r="F9" s="5" t="s">
        <v>1470</v>
      </c>
      <c r="G9" s="5" t="s">
        <v>1471</v>
      </c>
      <c r="J9" s="5" t="s">
        <v>2868</v>
      </c>
    </row>
    <row r="10" spans="1:10">
      <c r="A10" s="5">
        <v>9</v>
      </c>
      <c r="B10" s="5" t="s">
        <v>1436</v>
      </c>
      <c r="C10" s="5" t="s">
        <v>169</v>
      </c>
      <c r="D10" s="5" t="s">
        <v>1472</v>
      </c>
      <c r="E10" s="5" t="s">
        <v>1473</v>
      </c>
      <c r="F10" s="5" t="s">
        <v>1474</v>
      </c>
      <c r="G10" s="5" t="s">
        <v>1475</v>
      </c>
      <c r="H10" s="5" t="s">
        <v>1476</v>
      </c>
      <c r="J10" s="5" t="s">
        <v>2868</v>
      </c>
    </row>
    <row r="11" spans="1:10">
      <c r="A11" s="5">
        <v>10</v>
      </c>
      <c r="B11" s="5" t="s">
        <v>1436</v>
      </c>
      <c r="C11" s="5" t="s">
        <v>169</v>
      </c>
      <c r="D11" s="5" t="s">
        <v>1477</v>
      </c>
      <c r="E11" s="5" t="s">
        <v>1478</v>
      </c>
      <c r="F11" s="5" t="s">
        <v>1479</v>
      </c>
      <c r="G11" s="5" t="s">
        <v>1444</v>
      </c>
      <c r="H11" s="5" t="s">
        <v>1480</v>
      </c>
      <c r="J11" s="5" t="s">
        <v>2868</v>
      </c>
    </row>
    <row r="12" spans="1:10">
      <c r="A12" s="5">
        <v>11</v>
      </c>
      <c r="B12" s="5" t="s">
        <v>1436</v>
      </c>
      <c r="C12" s="5" t="s">
        <v>169</v>
      </c>
      <c r="D12" s="5" t="s">
        <v>1481</v>
      </c>
      <c r="E12" s="5" t="s">
        <v>1482</v>
      </c>
      <c r="F12" s="5" t="s">
        <v>1483</v>
      </c>
      <c r="G12" s="5" t="s">
        <v>1484</v>
      </c>
      <c r="J12" s="5" t="s">
        <v>2868</v>
      </c>
    </row>
    <row r="13" spans="1:10">
      <c r="A13" s="5">
        <v>12</v>
      </c>
      <c r="B13" s="5" t="s">
        <v>1436</v>
      </c>
      <c r="C13" s="5" t="s">
        <v>169</v>
      </c>
      <c r="D13" s="5" t="s">
        <v>1485</v>
      </c>
      <c r="E13" s="5" t="s">
        <v>1486</v>
      </c>
      <c r="F13" s="5" t="s">
        <v>1487</v>
      </c>
      <c r="G13" s="5" t="s">
        <v>1458</v>
      </c>
      <c r="J13" s="5" t="s">
        <v>2868</v>
      </c>
    </row>
    <row r="14" spans="1:10">
      <c r="A14" s="5">
        <v>13</v>
      </c>
      <c r="B14" s="5" t="s">
        <v>1436</v>
      </c>
      <c r="C14" s="5" t="s">
        <v>169</v>
      </c>
      <c r="D14" s="5" t="s">
        <v>1488</v>
      </c>
      <c r="E14" s="5" t="s">
        <v>1489</v>
      </c>
      <c r="F14" s="5" t="s">
        <v>1490</v>
      </c>
      <c r="G14" s="5" t="s">
        <v>1491</v>
      </c>
      <c r="J14" s="5" t="s">
        <v>2868</v>
      </c>
    </row>
    <row r="15" spans="1:10">
      <c r="A15" s="5">
        <v>14</v>
      </c>
      <c r="B15" s="5" t="s">
        <v>1436</v>
      </c>
      <c r="C15" s="5" t="s">
        <v>169</v>
      </c>
      <c r="D15" s="5" t="s">
        <v>1492</v>
      </c>
      <c r="E15" s="5" t="s">
        <v>1493</v>
      </c>
      <c r="F15" s="5" t="s">
        <v>1494</v>
      </c>
      <c r="G15" s="5" t="s">
        <v>1495</v>
      </c>
      <c r="H15" s="5" t="s">
        <v>1496</v>
      </c>
      <c r="J15" s="5" t="s">
        <v>2868</v>
      </c>
    </row>
    <row r="16" spans="1:10">
      <c r="A16" s="5">
        <v>15</v>
      </c>
      <c r="B16" s="5" t="s">
        <v>1436</v>
      </c>
      <c r="C16" s="5" t="s">
        <v>169</v>
      </c>
      <c r="D16" s="5" t="s">
        <v>1497</v>
      </c>
      <c r="E16" s="5" t="s">
        <v>1498</v>
      </c>
      <c r="F16" s="5" t="s">
        <v>1499</v>
      </c>
      <c r="G16" s="5" t="s">
        <v>1500</v>
      </c>
      <c r="H16" s="5" t="s">
        <v>1501</v>
      </c>
      <c r="J16" s="5" t="s">
        <v>2868</v>
      </c>
    </row>
    <row r="17" spans="1:10">
      <c r="A17" s="5">
        <v>16</v>
      </c>
      <c r="B17" s="5" t="s">
        <v>1436</v>
      </c>
      <c r="C17" s="5" t="s">
        <v>169</v>
      </c>
      <c r="D17" s="5" t="s">
        <v>1502</v>
      </c>
      <c r="E17" s="5" t="s">
        <v>1503</v>
      </c>
      <c r="F17" s="5" t="s">
        <v>1504</v>
      </c>
      <c r="G17" s="5" t="s">
        <v>1505</v>
      </c>
      <c r="H17" s="5" t="s">
        <v>1506</v>
      </c>
      <c r="J17" s="5" t="s">
        <v>2868</v>
      </c>
    </row>
    <row r="18" spans="1:10">
      <c r="A18" s="5">
        <v>17</v>
      </c>
      <c r="B18" s="5" t="s">
        <v>1436</v>
      </c>
      <c r="C18" s="5" t="s">
        <v>169</v>
      </c>
      <c r="D18" s="5" t="s">
        <v>1544</v>
      </c>
      <c r="E18" s="5" t="s">
        <v>2918</v>
      </c>
      <c r="F18" s="5" t="s">
        <v>1545</v>
      </c>
      <c r="G18" s="5" t="s">
        <v>1505</v>
      </c>
      <c r="H18" s="5" t="s">
        <v>1546</v>
      </c>
      <c r="J18" s="5" t="s">
        <v>2868</v>
      </c>
    </row>
    <row r="19" spans="1:10">
      <c r="A19" s="5">
        <v>18</v>
      </c>
      <c r="B19" s="5" t="s">
        <v>1436</v>
      </c>
      <c r="C19" s="5" t="s">
        <v>169</v>
      </c>
      <c r="D19" s="5" t="s">
        <v>1507</v>
      </c>
      <c r="E19" s="5" t="s">
        <v>1508</v>
      </c>
      <c r="F19" s="5" t="s">
        <v>1509</v>
      </c>
      <c r="G19" s="5" t="s">
        <v>1462</v>
      </c>
      <c r="H19" s="5" t="s">
        <v>1510</v>
      </c>
      <c r="J19" s="5" t="s">
        <v>2868</v>
      </c>
    </row>
    <row r="20" spans="1:10">
      <c r="A20" s="5">
        <v>19</v>
      </c>
      <c r="B20" s="5" t="s">
        <v>1436</v>
      </c>
      <c r="C20" s="5" t="s">
        <v>169</v>
      </c>
      <c r="D20" s="5" t="s">
        <v>1511</v>
      </c>
      <c r="E20" s="5" t="s">
        <v>1512</v>
      </c>
      <c r="F20" s="5" t="s">
        <v>1513</v>
      </c>
      <c r="G20" s="5" t="s">
        <v>1449</v>
      </c>
      <c r="H20" s="5" t="s">
        <v>1514</v>
      </c>
      <c r="J20" s="5" t="s">
        <v>2868</v>
      </c>
    </row>
    <row r="21" spans="1:10">
      <c r="A21" s="5">
        <v>20</v>
      </c>
      <c r="B21" s="5" t="s">
        <v>1436</v>
      </c>
      <c r="C21" s="5" t="s">
        <v>169</v>
      </c>
      <c r="D21" s="5" t="s">
        <v>1515</v>
      </c>
      <c r="E21" s="5" t="s">
        <v>1516</v>
      </c>
      <c r="F21" s="5" t="s">
        <v>1517</v>
      </c>
      <c r="G21" s="5" t="s">
        <v>1518</v>
      </c>
      <c r="J21" s="5" t="s">
        <v>2868</v>
      </c>
    </row>
    <row r="22" spans="1:10">
      <c r="A22" s="5">
        <v>21</v>
      </c>
      <c r="B22" s="5" t="s">
        <v>1436</v>
      </c>
      <c r="C22" s="5" t="s">
        <v>169</v>
      </c>
      <c r="D22" s="5" t="s">
        <v>1519</v>
      </c>
      <c r="E22" s="5" t="s">
        <v>1520</v>
      </c>
      <c r="F22" s="5" t="s">
        <v>1517</v>
      </c>
      <c r="G22" s="5" t="s">
        <v>1521</v>
      </c>
      <c r="J22" s="5" t="s">
        <v>2868</v>
      </c>
    </row>
    <row r="23" spans="1:10">
      <c r="A23" s="5">
        <v>22</v>
      </c>
      <c r="B23" s="5" t="s">
        <v>1436</v>
      </c>
      <c r="C23" s="5" t="s">
        <v>169</v>
      </c>
      <c r="D23" s="5" t="s">
        <v>1522</v>
      </c>
      <c r="E23" s="5" t="s">
        <v>1523</v>
      </c>
      <c r="F23" s="5" t="s">
        <v>1524</v>
      </c>
      <c r="G23" s="5" t="s">
        <v>1525</v>
      </c>
      <c r="H23" s="5" t="s">
        <v>1526</v>
      </c>
      <c r="J23" s="5" t="s">
        <v>2868</v>
      </c>
    </row>
    <row r="24" spans="1:10">
      <c r="A24" s="5">
        <v>23</v>
      </c>
      <c r="B24" s="5" t="s">
        <v>1436</v>
      </c>
      <c r="C24" s="5" t="s">
        <v>169</v>
      </c>
      <c r="D24" s="5" t="s">
        <v>1527</v>
      </c>
      <c r="E24" s="5" t="s">
        <v>1528</v>
      </c>
      <c r="F24" s="5" t="s">
        <v>1529</v>
      </c>
      <c r="G24" s="5" t="s">
        <v>1467</v>
      </c>
      <c r="H24" s="5" t="s">
        <v>1530</v>
      </c>
      <c r="J24" s="5" t="s">
        <v>2868</v>
      </c>
    </row>
    <row r="25" spans="1:10">
      <c r="A25" s="5">
        <v>24</v>
      </c>
      <c r="B25" s="5" t="s">
        <v>1436</v>
      </c>
      <c r="C25" s="5" t="s">
        <v>169</v>
      </c>
      <c r="D25" s="5" t="s">
        <v>1531</v>
      </c>
      <c r="E25" s="5" t="s">
        <v>1532</v>
      </c>
      <c r="F25" s="5" t="s">
        <v>1533</v>
      </c>
      <c r="G25" s="5" t="s">
        <v>1534</v>
      </c>
      <c r="J25" s="5" t="s">
        <v>2868</v>
      </c>
    </row>
    <row r="26" spans="1:10">
      <c r="A26" s="5">
        <v>25</v>
      </c>
      <c r="B26" s="5" t="s">
        <v>1436</v>
      </c>
      <c r="C26" s="5" t="s">
        <v>169</v>
      </c>
      <c r="D26" s="5" t="s">
        <v>1535</v>
      </c>
      <c r="E26" s="5" t="s">
        <v>1536</v>
      </c>
      <c r="F26" s="5" t="s">
        <v>1537</v>
      </c>
      <c r="G26" s="5" t="s">
        <v>1538</v>
      </c>
      <c r="H26" s="5" t="s">
        <v>1539</v>
      </c>
      <c r="J26" s="5" t="s">
        <v>2868</v>
      </c>
    </row>
    <row r="27" spans="1:10">
      <c r="A27" s="5">
        <v>26</v>
      </c>
      <c r="B27" s="5" t="s">
        <v>1436</v>
      </c>
      <c r="C27" s="5" t="s">
        <v>169</v>
      </c>
      <c r="D27" s="5" t="s">
        <v>1540</v>
      </c>
      <c r="E27" s="5" t="s">
        <v>1541</v>
      </c>
      <c r="F27" s="5" t="s">
        <v>1542</v>
      </c>
      <c r="G27" s="5" t="s">
        <v>1543</v>
      </c>
      <c r="J27" s="5" t="s">
        <v>2868</v>
      </c>
    </row>
    <row r="28" spans="1:10">
      <c r="A28" s="5">
        <v>27</v>
      </c>
      <c r="B28" s="5" t="s">
        <v>1436</v>
      </c>
      <c r="C28" s="5" t="s">
        <v>169</v>
      </c>
      <c r="D28" s="5" t="s">
        <v>1547</v>
      </c>
      <c r="E28" s="5" t="s">
        <v>1548</v>
      </c>
      <c r="F28" s="5" t="s">
        <v>1549</v>
      </c>
      <c r="G28" s="5" t="s">
        <v>1458</v>
      </c>
      <c r="H28" s="5" t="s">
        <v>1550</v>
      </c>
      <c r="J28" s="5" t="s">
        <v>2868</v>
      </c>
    </row>
    <row r="29" spans="1:10">
      <c r="A29" s="5">
        <v>28</v>
      </c>
      <c r="B29" s="5" t="s">
        <v>1436</v>
      </c>
      <c r="C29" s="5" t="s">
        <v>169</v>
      </c>
      <c r="D29" s="5" t="s">
        <v>1551</v>
      </c>
      <c r="E29" s="5" t="s">
        <v>1552</v>
      </c>
      <c r="F29" s="5" t="s">
        <v>1553</v>
      </c>
      <c r="G29" s="5" t="s">
        <v>1554</v>
      </c>
      <c r="H29" s="5" t="s">
        <v>1555</v>
      </c>
      <c r="I29" s="5" t="s">
        <v>2919</v>
      </c>
      <c r="J29" s="5" t="s">
        <v>2868</v>
      </c>
    </row>
    <row r="30" spans="1:10">
      <c r="A30" s="5">
        <v>29</v>
      </c>
      <c r="B30" s="5" t="s">
        <v>1436</v>
      </c>
      <c r="C30" s="5" t="s">
        <v>169</v>
      </c>
      <c r="D30" s="5" t="s">
        <v>1556</v>
      </c>
      <c r="E30" s="5" t="s">
        <v>1557</v>
      </c>
      <c r="F30" s="5" t="s">
        <v>1558</v>
      </c>
      <c r="G30" s="5" t="s">
        <v>1559</v>
      </c>
      <c r="H30" s="5" t="s">
        <v>1560</v>
      </c>
      <c r="J30" s="5" t="s">
        <v>2868</v>
      </c>
    </row>
    <row r="31" spans="1:10">
      <c r="A31" s="5">
        <v>30</v>
      </c>
      <c r="B31" s="5" t="s">
        <v>1436</v>
      </c>
      <c r="C31" s="5" t="s">
        <v>169</v>
      </c>
      <c r="D31" s="5" t="s">
        <v>1561</v>
      </c>
      <c r="E31" s="5" t="s">
        <v>1562</v>
      </c>
      <c r="F31" s="5" t="s">
        <v>1490</v>
      </c>
      <c r="G31" s="5" t="s">
        <v>1505</v>
      </c>
      <c r="J31" s="5" t="s">
        <v>2868</v>
      </c>
    </row>
    <row r="32" spans="1:10">
      <c r="A32" s="5">
        <v>31</v>
      </c>
      <c r="B32" s="5" t="s">
        <v>1436</v>
      </c>
      <c r="C32" s="5" t="s">
        <v>169</v>
      </c>
      <c r="D32" s="5" t="s">
        <v>1563</v>
      </c>
      <c r="E32" s="5" t="s">
        <v>1564</v>
      </c>
      <c r="F32" s="5" t="s">
        <v>1565</v>
      </c>
      <c r="G32" s="5" t="s">
        <v>1453</v>
      </c>
      <c r="H32" s="5" t="s">
        <v>1566</v>
      </c>
      <c r="J32" s="5" t="s">
        <v>2868</v>
      </c>
    </row>
    <row r="33" spans="1:10">
      <c r="A33" s="5">
        <v>32</v>
      </c>
      <c r="B33" s="5" t="s">
        <v>1436</v>
      </c>
      <c r="C33" s="5" t="s">
        <v>169</v>
      </c>
      <c r="D33" s="5" t="s">
        <v>1567</v>
      </c>
      <c r="E33" s="5" t="s">
        <v>1568</v>
      </c>
      <c r="F33" s="5" t="s">
        <v>1569</v>
      </c>
      <c r="G33" s="5" t="s">
        <v>1570</v>
      </c>
      <c r="H33" s="5" t="s">
        <v>1571</v>
      </c>
      <c r="J33" s="5" t="s">
        <v>2868</v>
      </c>
    </row>
    <row r="34" spans="1:10">
      <c r="A34" s="5">
        <v>33</v>
      </c>
      <c r="B34" s="5" t="s">
        <v>1436</v>
      </c>
      <c r="C34" s="5" t="s">
        <v>169</v>
      </c>
      <c r="D34" s="5" t="s">
        <v>1572</v>
      </c>
      <c r="E34" s="5" t="s">
        <v>1573</v>
      </c>
      <c r="F34" s="5" t="s">
        <v>1574</v>
      </c>
      <c r="G34" s="5" t="s">
        <v>1575</v>
      </c>
      <c r="H34" s="5" t="s">
        <v>1576</v>
      </c>
      <c r="J34" s="5" t="s">
        <v>2868</v>
      </c>
    </row>
    <row r="35" spans="1:10">
      <c r="A35" s="5">
        <v>34</v>
      </c>
      <c r="B35" s="5" t="s">
        <v>1436</v>
      </c>
      <c r="C35" s="5" t="s">
        <v>169</v>
      </c>
      <c r="D35" s="5" t="s">
        <v>1577</v>
      </c>
      <c r="E35" s="5" t="s">
        <v>1578</v>
      </c>
      <c r="F35" s="5" t="s">
        <v>1579</v>
      </c>
      <c r="G35" s="5" t="s">
        <v>1580</v>
      </c>
      <c r="H35" s="5" t="s">
        <v>1581</v>
      </c>
      <c r="J35" s="5" t="s">
        <v>2868</v>
      </c>
    </row>
    <row r="36" spans="1:10">
      <c r="A36" s="5">
        <v>35</v>
      </c>
      <c r="B36" s="5" t="s">
        <v>1436</v>
      </c>
      <c r="C36" s="5" t="s">
        <v>169</v>
      </c>
      <c r="D36" s="5" t="s">
        <v>1582</v>
      </c>
      <c r="E36" s="5" t="s">
        <v>1583</v>
      </c>
      <c r="F36" s="5" t="s">
        <v>1584</v>
      </c>
      <c r="G36" s="5" t="s">
        <v>1570</v>
      </c>
      <c r="J36" s="5" t="s">
        <v>2868</v>
      </c>
    </row>
    <row r="37" spans="1:10">
      <c r="A37" s="5">
        <v>36</v>
      </c>
      <c r="B37" s="5" t="s">
        <v>1436</v>
      </c>
      <c r="C37" s="5" t="s">
        <v>169</v>
      </c>
      <c r="D37" s="5" t="s">
        <v>1585</v>
      </c>
      <c r="E37" s="5" t="s">
        <v>1586</v>
      </c>
      <c r="F37" s="5" t="s">
        <v>1587</v>
      </c>
      <c r="G37" s="5" t="s">
        <v>1554</v>
      </c>
      <c r="H37" s="5" t="s">
        <v>1588</v>
      </c>
      <c r="J37" s="5" t="s">
        <v>2868</v>
      </c>
    </row>
    <row r="38" spans="1:10">
      <c r="A38" s="5">
        <v>37</v>
      </c>
      <c r="B38" s="5" t="s">
        <v>1436</v>
      </c>
      <c r="C38" s="5" t="s">
        <v>169</v>
      </c>
      <c r="D38" s="5" t="s">
        <v>1589</v>
      </c>
      <c r="E38" s="5" t="s">
        <v>1590</v>
      </c>
      <c r="F38" s="5" t="s">
        <v>1591</v>
      </c>
      <c r="G38" s="5" t="s">
        <v>1592</v>
      </c>
      <c r="H38" s="5" t="s">
        <v>1593</v>
      </c>
      <c r="J38" s="5" t="s">
        <v>2868</v>
      </c>
    </row>
    <row r="39" spans="1:10">
      <c r="A39" s="5">
        <v>38</v>
      </c>
      <c r="B39" s="5" t="s">
        <v>1436</v>
      </c>
      <c r="C39" s="5" t="s">
        <v>169</v>
      </c>
      <c r="D39" s="5" t="s">
        <v>1594</v>
      </c>
      <c r="E39" s="5" t="s">
        <v>1595</v>
      </c>
      <c r="F39" s="5" t="s">
        <v>1596</v>
      </c>
      <c r="G39" s="5" t="s">
        <v>1597</v>
      </c>
      <c r="J39" s="5" t="s">
        <v>2868</v>
      </c>
    </row>
    <row r="40" spans="1:10">
      <c r="A40" s="5">
        <v>39</v>
      </c>
      <c r="B40" s="5" t="s">
        <v>1436</v>
      </c>
      <c r="C40" s="5" t="s">
        <v>169</v>
      </c>
      <c r="D40" s="5" t="s">
        <v>1598</v>
      </c>
      <c r="E40" s="5" t="s">
        <v>1599</v>
      </c>
      <c r="F40" s="5" t="s">
        <v>1600</v>
      </c>
      <c r="G40" s="5" t="s">
        <v>1601</v>
      </c>
      <c r="H40" s="5" t="s">
        <v>1602</v>
      </c>
      <c r="J40" s="5" t="s">
        <v>2868</v>
      </c>
    </row>
    <row r="41" spans="1:10">
      <c r="A41" s="5">
        <v>40</v>
      </c>
      <c r="B41" s="5" t="s">
        <v>1436</v>
      </c>
      <c r="C41" s="5" t="s">
        <v>169</v>
      </c>
      <c r="D41" s="5" t="s">
        <v>1603</v>
      </c>
      <c r="E41" s="5" t="s">
        <v>1604</v>
      </c>
      <c r="F41" s="5" t="s">
        <v>1605</v>
      </c>
      <c r="G41" s="5" t="s">
        <v>1606</v>
      </c>
      <c r="H41" s="5" t="s">
        <v>1602</v>
      </c>
      <c r="J41" s="5" t="s">
        <v>2868</v>
      </c>
    </row>
    <row r="42" spans="1:10">
      <c r="A42" s="5">
        <v>41</v>
      </c>
      <c r="B42" s="5" t="s">
        <v>1436</v>
      </c>
      <c r="C42" s="5" t="s">
        <v>169</v>
      </c>
      <c r="D42" s="5" t="s">
        <v>1607</v>
      </c>
      <c r="E42" s="5" t="s">
        <v>1608</v>
      </c>
      <c r="F42" s="5" t="s">
        <v>1609</v>
      </c>
      <c r="G42" s="5" t="s">
        <v>1610</v>
      </c>
      <c r="H42" s="5" t="s">
        <v>1611</v>
      </c>
      <c r="J42" s="5" t="s">
        <v>2868</v>
      </c>
    </row>
    <row r="43" spans="1:10">
      <c r="A43" s="5">
        <v>42</v>
      </c>
      <c r="B43" s="5" t="s">
        <v>1436</v>
      </c>
      <c r="C43" s="5" t="s">
        <v>169</v>
      </c>
      <c r="D43" s="5" t="s">
        <v>1612</v>
      </c>
      <c r="E43" s="5" t="s">
        <v>1613</v>
      </c>
      <c r="F43" s="5" t="s">
        <v>1614</v>
      </c>
      <c r="G43" s="5" t="s">
        <v>1615</v>
      </c>
      <c r="H43" s="5" t="s">
        <v>1616</v>
      </c>
      <c r="J43" s="5" t="s">
        <v>2868</v>
      </c>
    </row>
    <row r="44" spans="1:10">
      <c r="A44" s="5">
        <v>43</v>
      </c>
      <c r="B44" s="5" t="s">
        <v>1436</v>
      </c>
      <c r="C44" s="5" t="s">
        <v>169</v>
      </c>
      <c r="D44" s="5" t="s">
        <v>1617</v>
      </c>
      <c r="E44" s="5" t="s">
        <v>1618</v>
      </c>
      <c r="F44" s="5" t="s">
        <v>1619</v>
      </c>
      <c r="G44" s="5" t="s">
        <v>1620</v>
      </c>
      <c r="H44" s="5" t="s">
        <v>1621</v>
      </c>
      <c r="J44" s="5" t="s">
        <v>2868</v>
      </c>
    </row>
    <row r="45" spans="1:10">
      <c r="A45" s="5">
        <v>44</v>
      </c>
      <c r="B45" s="5" t="s">
        <v>1436</v>
      </c>
      <c r="C45" s="5" t="s">
        <v>169</v>
      </c>
      <c r="D45" s="5" t="s">
        <v>1622</v>
      </c>
      <c r="E45" s="5" t="s">
        <v>1623</v>
      </c>
      <c r="F45" s="5" t="s">
        <v>1624</v>
      </c>
      <c r="G45" s="5" t="s">
        <v>1625</v>
      </c>
      <c r="H45" s="5" t="s">
        <v>1626</v>
      </c>
      <c r="J45" s="5" t="s">
        <v>2868</v>
      </c>
    </row>
    <row r="46" spans="1:10">
      <c r="A46" s="5">
        <v>45</v>
      </c>
      <c r="B46" s="5" t="s">
        <v>1436</v>
      </c>
      <c r="C46" s="5" t="s">
        <v>169</v>
      </c>
      <c r="D46" s="5" t="s">
        <v>1627</v>
      </c>
      <c r="E46" s="5" t="s">
        <v>1628</v>
      </c>
      <c r="F46" s="5" t="s">
        <v>1629</v>
      </c>
      <c r="G46" s="5" t="s">
        <v>1505</v>
      </c>
      <c r="H46" s="5" t="s">
        <v>1630</v>
      </c>
      <c r="J46" s="5" t="s">
        <v>2868</v>
      </c>
    </row>
    <row r="47" spans="1:10">
      <c r="A47" s="5">
        <v>46</v>
      </c>
      <c r="B47" s="5" t="s">
        <v>1436</v>
      </c>
      <c r="C47" s="5" t="s">
        <v>169</v>
      </c>
      <c r="D47" s="5" t="s">
        <v>1631</v>
      </c>
      <c r="E47" s="5" t="s">
        <v>1632</v>
      </c>
      <c r="F47" s="5" t="s">
        <v>1633</v>
      </c>
      <c r="G47" s="5" t="s">
        <v>1634</v>
      </c>
      <c r="H47" s="5" t="s">
        <v>1635</v>
      </c>
      <c r="J47" s="5" t="s">
        <v>2868</v>
      </c>
    </row>
    <row r="48" spans="1:10">
      <c r="A48" s="5">
        <v>47</v>
      </c>
      <c r="B48" s="5" t="s">
        <v>1436</v>
      </c>
      <c r="C48" s="5" t="s">
        <v>169</v>
      </c>
      <c r="D48" s="5" t="s">
        <v>1636</v>
      </c>
      <c r="E48" s="5" t="s">
        <v>1637</v>
      </c>
      <c r="F48" s="5" t="s">
        <v>1638</v>
      </c>
      <c r="G48" s="5" t="s">
        <v>1639</v>
      </c>
      <c r="H48" s="5" t="s">
        <v>1640</v>
      </c>
      <c r="J48" s="5" t="s">
        <v>2868</v>
      </c>
    </row>
    <row r="49" spans="1:10">
      <c r="A49" s="5">
        <v>48</v>
      </c>
      <c r="B49" s="5" t="s">
        <v>1436</v>
      </c>
      <c r="C49" s="5" t="s">
        <v>169</v>
      </c>
      <c r="D49" s="5" t="s">
        <v>1641</v>
      </c>
      <c r="E49" s="5" t="s">
        <v>1642</v>
      </c>
      <c r="F49" s="5" t="s">
        <v>1643</v>
      </c>
      <c r="G49" s="5" t="s">
        <v>1491</v>
      </c>
      <c r="J49" s="5" t="s">
        <v>2868</v>
      </c>
    </row>
    <row r="50" spans="1:10">
      <c r="A50" s="5">
        <v>49</v>
      </c>
      <c r="B50" s="5" t="s">
        <v>1436</v>
      </c>
      <c r="C50" s="5" t="s">
        <v>169</v>
      </c>
      <c r="D50" s="5" t="s">
        <v>1644</v>
      </c>
      <c r="E50" s="5" t="s">
        <v>1645</v>
      </c>
      <c r="F50" s="5" t="s">
        <v>1646</v>
      </c>
      <c r="G50" s="5" t="s">
        <v>1458</v>
      </c>
      <c r="H50" s="5" t="s">
        <v>1647</v>
      </c>
      <c r="J50" s="5" t="s">
        <v>2868</v>
      </c>
    </row>
    <row r="51" spans="1:10">
      <c r="A51" s="5">
        <v>50</v>
      </c>
      <c r="B51" s="5" t="s">
        <v>1436</v>
      </c>
      <c r="C51" s="5" t="s">
        <v>169</v>
      </c>
      <c r="D51" s="5" t="s">
        <v>1648</v>
      </c>
      <c r="E51" s="5" t="s">
        <v>1649</v>
      </c>
      <c r="F51" s="5" t="s">
        <v>1650</v>
      </c>
      <c r="G51" s="5" t="s">
        <v>1651</v>
      </c>
      <c r="H51" s="5" t="s">
        <v>1652</v>
      </c>
      <c r="J51" s="5" t="s">
        <v>2868</v>
      </c>
    </row>
    <row r="52" spans="1:10">
      <c r="A52" s="5">
        <v>51</v>
      </c>
      <c r="B52" s="5" t="s">
        <v>1436</v>
      </c>
      <c r="C52" s="5" t="s">
        <v>169</v>
      </c>
      <c r="D52" s="5" t="s">
        <v>1653</v>
      </c>
      <c r="E52" s="5" t="s">
        <v>1654</v>
      </c>
      <c r="F52" s="5" t="s">
        <v>1655</v>
      </c>
      <c r="G52" s="5" t="s">
        <v>1656</v>
      </c>
      <c r="H52" s="5" t="s">
        <v>1657</v>
      </c>
      <c r="J52" s="5" t="s">
        <v>2868</v>
      </c>
    </row>
    <row r="53" spans="1:10">
      <c r="A53" s="5">
        <v>52</v>
      </c>
      <c r="B53" s="5" t="s">
        <v>1436</v>
      </c>
      <c r="C53" s="5" t="s">
        <v>169</v>
      </c>
      <c r="D53" s="5" t="s">
        <v>1658</v>
      </c>
      <c r="E53" s="5" t="s">
        <v>1659</v>
      </c>
      <c r="F53" s="5" t="s">
        <v>1660</v>
      </c>
      <c r="G53" s="5" t="s">
        <v>1661</v>
      </c>
      <c r="H53" s="5" t="s">
        <v>1662</v>
      </c>
      <c r="J53" s="5" t="s">
        <v>2868</v>
      </c>
    </row>
    <row r="54" spans="1:10">
      <c r="A54" s="5">
        <v>53</v>
      </c>
      <c r="B54" s="5" t="s">
        <v>1436</v>
      </c>
      <c r="C54" s="5" t="s">
        <v>169</v>
      </c>
      <c r="D54" s="5" t="s">
        <v>2920</v>
      </c>
      <c r="E54" s="5" t="s">
        <v>2921</v>
      </c>
      <c r="F54" s="5" t="s">
        <v>2922</v>
      </c>
      <c r="G54" s="5" t="s">
        <v>1666</v>
      </c>
      <c r="J54" s="5" t="s">
        <v>2868</v>
      </c>
    </row>
    <row r="55" spans="1:10">
      <c r="A55" s="5">
        <v>54</v>
      </c>
      <c r="B55" s="5" t="s">
        <v>1436</v>
      </c>
      <c r="C55" s="5" t="s">
        <v>169</v>
      </c>
      <c r="D55" s="5" t="s">
        <v>1663</v>
      </c>
      <c r="E55" s="5" t="s">
        <v>1664</v>
      </c>
      <c r="F55" s="5" t="s">
        <v>1665</v>
      </c>
      <c r="G55" s="5" t="s">
        <v>1666</v>
      </c>
      <c r="J55" s="5" t="s">
        <v>2868</v>
      </c>
    </row>
    <row r="56" spans="1:10">
      <c r="A56" s="5">
        <v>55</v>
      </c>
      <c r="B56" s="5" t="s">
        <v>1436</v>
      </c>
      <c r="C56" s="5" t="s">
        <v>169</v>
      </c>
      <c r="D56" s="5" t="s">
        <v>1667</v>
      </c>
      <c r="E56" s="5" t="s">
        <v>1668</v>
      </c>
      <c r="F56" s="5" t="s">
        <v>1669</v>
      </c>
      <c r="G56" s="5" t="s">
        <v>1554</v>
      </c>
      <c r="J56" s="5" t="s">
        <v>2868</v>
      </c>
    </row>
    <row r="57" spans="1:10">
      <c r="A57" s="5">
        <v>56</v>
      </c>
      <c r="B57" s="5" t="s">
        <v>1436</v>
      </c>
      <c r="C57" s="5" t="s">
        <v>169</v>
      </c>
      <c r="E57" s="5" t="s">
        <v>2923</v>
      </c>
      <c r="F57" s="5" t="s">
        <v>2924</v>
      </c>
      <c r="G57" s="5" t="s">
        <v>1449</v>
      </c>
      <c r="J57" s="5" t="s">
        <v>2868</v>
      </c>
    </row>
    <row r="58" spans="1:10">
      <c r="A58" s="5">
        <v>57</v>
      </c>
      <c r="B58" s="5" t="s">
        <v>1436</v>
      </c>
      <c r="C58" s="5" t="s">
        <v>169</v>
      </c>
      <c r="D58" s="5" t="s">
        <v>1670</v>
      </c>
      <c r="E58" s="5" t="s">
        <v>1671</v>
      </c>
      <c r="F58" s="5" t="s">
        <v>1672</v>
      </c>
      <c r="G58" s="5" t="s">
        <v>1673</v>
      </c>
      <c r="H58" s="5" t="s">
        <v>1674</v>
      </c>
      <c r="J58" s="5" t="s">
        <v>2868</v>
      </c>
    </row>
    <row r="59" spans="1:10">
      <c r="A59" s="5">
        <v>58</v>
      </c>
      <c r="B59" s="5" t="s">
        <v>1436</v>
      </c>
      <c r="C59" s="5" t="s">
        <v>169</v>
      </c>
      <c r="D59" s="5" t="s">
        <v>1675</v>
      </c>
      <c r="E59" s="5" t="s">
        <v>1676</v>
      </c>
      <c r="F59" s="5" t="s">
        <v>1677</v>
      </c>
      <c r="G59" s="5" t="s">
        <v>1683</v>
      </c>
      <c r="H59" s="5" t="s">
        <v>1679</v>
      </c>
      <c r="J59" s="5" t="s">
        <v>2868</v>
      </c>
    </row>
    <row r="60" spans="1:10">
      <c r="A60" s="5">
        <v>59</v>
      </c>
      <c r="B60" s="5" t="s">
        <v>1436</v>
      </c>
      <c r="C60" s="5" t="s">
        <v>169</v>
      </c>
      <c r="D60" s="5" t="s">
        <v>1680</v>
      </c>
      <c r="E60" s="5" t="s">
        <v>1681</v>
      </c>
      <c r="F60" s="5" t="s">
        <v>1682</v>
      </c>
      <c r="G60" s="5" t="s">
        <v>1683</v>
      </c>
      <c r="H60" s="5" t="s">
        <v>1684</v>
      </c>
      <c r="J60" s="5" t="s">
        <v>2868</v>
      </c>
    </row>
    <row r="61" spans="1:10">
      <c r="A61" s="5">
        <v>60</v>
      </c>
      <c r="B61" s="5" t="s">
        <v>1436</v>
      </c>
      <c r="C61" s="5" t="s">
        <v>169</v>
      </c>
      <c r="D61" s="5" t="s">
        <v>1685</v>
      </c>
      <c r="E61" s="5" t="s">
        <v>1686</v>
      </c>
      <c r="F61" s="5" t="s">
        <v>1687</v>
      </c>
      <c r="G61" s="5" t="s">
        <v>1688</v>
      </c>
      <c r="J61" s="5" t="s">
        <v>2868</v>
      </c>
    </row>
    <row r="62" spans="1:10">
      <c r="A62" s="5">
        <v>61</v>
      </c>
      <c r="B62" s="5" t="s">
        <v>1436</v>
      </c>
      <c r="C62" s="5" t="s">
        <v>169</v>
      </c>
      <c r="D62" s="5" t="s">
        <v>1689</v>
      </c>
      <c r="E62" s="5" t="s">
        <v>1690</v>
      </c>
      <c r="F62" s="5" t="s">
        <v>1691</v>
      </c>
      <c r="G62" s="5" t="s">
        <v>1688</v>
      </c>
      <c r="H62" s="5" t="s">
        <v>1692</v>
      </c>
      <c r="J62" s="5" t="s">
        <v>2868</v>
      </c>
    </row>
    <row r="63" spans="1:10">
      <c r="A63" s="5">
        <v>62</v>
      </c>
      <c r="B63" s="5" t="s">
        <v>1436</v>
      </c>
      <c r="C63" s="5" t="s">
        <v>169</v>
      </c>
      <c r="D63" s="5" t="s">
        <v>1693</v>
      </c>
      <c r="E63" s="5" t="s">
        <v>1694</v>
      </c>
      <c r="F63" s="5" t="s">
        <v>1695</v>
      </c>
      <c r="G63" s="5" t="s">
        <v>1696</v>
      </c>
      <c r="H63" s="5" t="s">
        <v>1697</v>
      </c>
      <c r="J63" s="5" t="s">
        <v>2868</v>
      </c>
    </row>
    <row r="64" spans="1:10">
      <c r="A64" s="5">
        <v>63</v>
      </c>
      <c r="B64" s="5" t="s">
        <v>1436</v>
      </c>
      <c r="C64" s="5" t="s">
        <v>169</v>
      </c>
      <c r="D64" s="5" t="s">
        <v>1698</v>
      </c>
      <c r="E64" s="5" t="s">
        <v>1699</v>
      </c>
      <c r="F64" s="5" t="s">
        <v>1700</v>
      </c>
      <c r="G64" s="5" t="s">
        <v>1701</v>
      </c>
      <c r="H64" s="5" t="s">
        <v>1702</v>
      </c>
      <c r="J64" s="5" t="s">
        <v>2868</v>
      </c>
    </row>
    <row r="65" spans="1:10">
      <c r="A65" s="5">
        <v>64</v>
      </c>
      <c r="B65" s="5" t="s">
        <v>1436</v>
      </c>
      <c r="C65" s="5" t="s">
        <v>169</v>
      </c>
      <c r="D65" s="5" t="s">
        <v>1703</v>
      </c>
      <c r="E65" s="5" t="s">
        <v>1704</v>
      </c>
      <c r="F65" s="5" t="s">
        <v>1705</v>
      </c>
      <c r="G65" s="5" t="s">
        <v>1701</v>
      </c>
      <c r="H65" s="5" t="s">
        <v>1706</v>
      </c>
      <c r="J65" s="5" t="s">
        <v>2868</v>
      </c>
    </row>
    <row r="66" spans="1:10">
      <c r="A66" s="5">
        <v>65</v>
      </c>
      <c r="B66" s="5" t="s">
        <v>1436</v>
      </c>
      <c r="C66" s="5" t="s">
        <v>169</v>
      </c>
      <c r="D66" s="5" t="s">
        <v>1707</v>
      </c>
      <c r="E66" s="5" t="s">
        <v>1708</v>
      </c>
      <c r="F66" s="5" t="s">
        <v>1709</v>
      </c>
      <c r="G66" s="5" t="s">
        <v>1701</v>
      </c>
      <c r="H66" s="5" t="s">
        <v>1710</v>
      </c>
      <c r="J66" s="5" t="s">
        <v>2868</v>
      </c>
    </row>
    <row r="67" spans="1:10">
      <c r="A67" s="5">
        <v>66</v>
      </c>
      <c r="B67" s="5" t="s">
        <v>1436</v>
      </c>
      <c r="C67" s="5" t="s">
        <v>169</v>
      </c>
      <c r="D67" s="5" t="s">
        <v>1711</v>
      </c>
      <c r="E67" s="5" t="s">
        <v>1712</v>
      </c>
      <c r="F67" s="5" t="s">
        <v>1713</v>
      </c>
      <c r="G67" s="5" t="s">
        <v>1701</v>
      </c>
      <c r="H67" s="5" t="s">
        <v>1714</v>
      </c>
      <c r="J67" s="5" t="s">
        <v>2868</v>
      </c>
    </row>
    <row r="68" spans="1:10">
      <c r="A68" s="5">
        <v>67</v>
      </c>
      <c r="B68" s="5" t="s">
        <v>1436</v>
      </c>
      <c r="C68" s="5" t="s">
        <v>169</v>
      </c>
      <c r="D68" s="5" t="s">
        <v>1715</v>
      </c>
      <c r="E68" s="5" t="s">
        <v>1716</v>
      </c>
      <c r="F68" s="5" t="s">
        <v>1717</v>
      </c>
      <c r="G68" s="5" t="s">
        <v>1701</v>
      </c>
      <c r="H68" s="5" t="s">
        <v>1684</v>
      </c>
      <c r="J68" s="5" t="s">
        <v>2868</v>
      </c>
    </row>
    <row r="69" spans="1:10">
      <c r="A69" s="5">
        <v>68</v>
      </c>
      <c r="B69" s="5" t="s">
        <v>1436</v>
      </c>
      <c r="C69" s="5" t="s">
        <v>169</v>
      </c>
      <c r="D69" s="5" t="s">
        <v>1718</v>
      </c>
      <c r="E69" s="5" t="s">
        <v>1719</v>
      </c>
      <c r="F69" s="5" t="s">
        <v>1720</v>
      </c>
      <c r="G69" s="5" t="s">
        <v>1701</v>
      </c>
      <c r="J69" s="5" t="s">
        <v>2868</v>
      </c>
    </row>
    <row r="70" spans="1:10">
      <c r="A70" s="5">
        <v>69</v>
      </c>
      <c r="B70" s="5" t="s">
        <v>1436</v>
      </c>
      <c r="C70" s="5" t="s">
        <v>169</v>
      </c>
      <c r="D70" s="5" t="s">
        <v>1721</v>
      </c>
      <c r="E70" s="5" t="s">
        <v>1722</v>
      </c>
      <c r="F70" s="5" t="s">
        <v>1723</v>
      </c>
      <c r="G70" s="5" t="s">
        <v>1701</v>
      </c>
      <c r="H70" s="5" t="s">
        <v>1724</v>
      </c>
      <c r="J70" s="5" t="s">
        <v>2868</v>
      </c>
    </row>
    <row r="71" spans="1:10">
      <c r="A71" s="5">
        <v>70</v>
      </c>
      <c r="B71" s="5" t="s">
        <v>1436</v>
      </c>
      <c r="C71" s="5" t="s">
        <v>169</v>
      </c>
      <c r="D71" s="5" t="s">
        <v>1725</v>
      </c>
      <c r="E71" s="5" t="s">
        <v>1726</v>
      </c>
      <c r="F71" s="5" t="s">
        <v>1727</v>
      </c>
      <c r="G71" s="5" t="s">
        <v>1728</v>
      </c>
      <c r="H71" s="5" t="s">
        <v>1729</v>
      </c>
      <c r="J71" s="5" t="s">
        <v>2868</v>
      </c>
    </row>
    <row r="72" spans="1:10">
      <c r="A72" s="5">
        <v>71</v>
      </c>
      <c r="B72" s="5" t="s">
        <v>1436</v>
      </c>
      <c r="C72" s="5" t="s">
        <v>169</v>
      </c>
      <c r="D72" s="5" t="s">
        <v>1730</v>
      </c>
      <c r="E72" s="5" t="s">
        <v>1731</v>
      </c>
      <c r="F72" s="5" t="s">
        <v>1732</v>
      </c>
      <c r="G72" s="5" t="s">
        <v>1733</v>
      </c>
      <c r="J72" s="5" t="s">
        <v>2868</v>
      </c>
    </row>
    <row r="73" spans="1:10">
      <c r="A73" s="5">
        <v>72</v>
      </c>
      <c r="B73" s="5" t="s">
        <v>1436</v>
      </c>
      <c r="C73" s="5" t="s">
        <v>169</v>
      </c>
      <c r="D73" s="5" t="s">
        <v>1734</v>
      </c>
      <c r="E73" s="5" t="s">
        <v>1735</v>
      </c>
      <c r="F73" s="5" t="s">
        <v>1736</v>
      </c>
      <c r="G73" s="5" t="s">
        <v>1737</v>
      </c>
      <c r="H73" s="5" t="s">
        <v>1738</v>
      </c>
      <c r="J73" s="5" t="s">
        <v>2868</v>
      </c>
    </row>
    <row r="74" spans="1:10">
      <c r="A74" s="5">
        <v>73</v>
      </c>
      <c r="B74" s="5" t="s">
        <v>1436</v>
      </c>
      <c r="C74" s="5" t="s">
        <v>169</v>
      </c>
      <c r="D74" s="5" t="s">
        <v>2925</v>
      </c>
      <c r="E74" s="5" t="s">
        <v>2926</v>
      </c>
      <c r="F74" s="5" t="s">
        <v>2927</v>
      </c>
      <c r="G74" s="5" t="s">
        <v>1554</v>
      </c>
      <c r="H74" s="5" t="s">
        <v>2928</v>
      </c>
      <c r="J74" s="5" t="s">
        <v>2868</v>
      </c>
    </row>
    <row r="75" spans="1:10">
      <c r="A75" s="5">
        <v>74</v>
      </c>
      <c r="B75" s="5" t="s">
        <v>1436</v>
      </c>
      <c r="C75" s="5" t="s">
        <v>169</v>
      </c>
      <c r="D75" s="5" t="s">
        <v>1739</v>
      </c>
      <c r="E75" s="5" t="s">
        <v>1740</v>
      </c>
      <c r="F75" s="5" t="s">
        <v>1741</v>
      </c>
      <c r="G75" s="5" t="s">
        <v>1737</v>
      </c>
      <c r="H75" s="5" t="s">
        <v>1742</v>
      </c>
      <c r="J75" s="5" t="s">
        <v>2868</v>
      </c>
    </row>
    <row r="76" spans="1:10">
      <c r="A76" s="5">
        <v>75</v>
      </c>
      <c r="B76" s="5" t="s">
        <v>1436</v>
      </c>
      <c r="C76" s="5" t="s">
        <v>169</v>
      </c>
      <c r="D76" s="5" t="s">
        <v>1743</v>
      </c>
      <c r="E76" s="5" t="s">
        <v>1744</v>
      </c>
      <c r="F76" s="5" t="s">
        <v>1745</v>
      </c>
      <c r="G76" s="5" t="s">
        <v>1688</v>
      </c>
      <c r="H76" s="5" t="s">
        <v>1746</v>
      </c>
      <c r="I76" s="5" t="s">
        <v>2929</v>
      </c>
      <c r="J76" s="5" t="s">
        <v>2868</v>
      </c>
    </row>
    <row r="77" spans="1:10">
      <c r="A77" s="5">
        <v>76</v>
      </c>
      <c r="B77" s="5" t="s">
        <v>1436</v>
      </c>
      <c r="C77" s="5" t="s">
        <v>169</v>
      </c>
      <c r="D77" s="5" t="s">
        <v>1747</v>
      </c>
      <c r="E77" s="5" t="s">
        <v>1748</v>
      </c>
      <c r="F77" s="5" t="s">
        <v>1749</v>
      </c>
      <c r="G77" s="5" t="s">
        <v>1554</v>
      </c>
      <c r="H77" s="5" t="s">
        <v>1750</v>
      </c>
      <c r="J77" s="5" t="s">
        <v>2868</v>
      </c>
    </row>
    <row r="78" spans="1:10">
      <c r="A78" s="5">
        <v>77</v>
      </c>
      <c r="B78" s="5" t="s">
        <v>1436</v>
      </c>
      <c r="C78" s="5" t="s">
        <v>169</v>
      </c>
      <c r="D78" s="5" t="s">
        <v>1751</v>
      </c>
      <c r="E78" s="5" t="s">
        <v>2930</v>
      </c>
      <c r="F78" s="5" t="s">
        <v>1752</v>
      </c>
      <c r="G78" s="5" t="s">
        <v>1570</v>
      </c>
      <c r="H78" s="5" t="s">
        <v>1753</v>
      </c>
      <c r="J78" s="5" t="s">
        <v>2868</v>
      </c>
    </row>
    <row r="79" spans="1:10">
      <c r="A79" s="5">
        <v>78</v>
      </c>
      <c r="B79" s="5" t="s">
        <v>1436</v>
      </c>
      <c r="C79" s="5" t="s">
        <v>169</v>
      </c>
      <c r="D79" s="5" t="s">
        <v>1754</v>
      </c>
      <c r="E79" s="5" t="s">
        <v>1755</v>
      </c>
      <c r="F79" s="5" t="s">
        <v>1756</v>
      </c>
      <c r="G79" s="5" t="s">
        <v>1757</v>
      </c>
      <c r="H79" s="5" t="s">
        <v>1684</v>
      </c>
      <c r="I79" s="5" t="s">
        <v>2931</v>
      </c>
      <c r="J79" s="5" t="s">
        <v>2868</v>
      </c>
    </row>
    <row r="80" spans="1:10">
      <c r="A80" s="5">
        <v>79</v>
      </c>
      <c r="B80" s="5" t="s">
        <v>1436</v>
      </c>
      <c r="C80" s="5" t="s">
        <v>169</v>
      </c>
      <c r="D80" s="5" t="s">
        <v>1758</v>
      </c>
      <c r="E80" s="5" t="s">
        <v>1759</v>
      </c>
      <c r="F80" s="5" t="s">
        <v>1760</v>
      </c>
      <c r="G80" s="5" t="s">
        <v>1534</v>
      </c>
      <c r="H80" s="5" t="s">
        <v>1761</v>
      </c>
      <c r="J80" s="5" t="s">
        <v>2868</v>
      </c>
    </row>
    <row r="81" spans="1:10">
      <c r="A81" s="5">
        <v>80</v>
      </c>
      <c r="B81" s="5" t="s">
        <v>1436</v>
      </c>
      <c r="C81" s="5" t="s">
        <v>169</v>
      </c>
      <c r="D81" s="5" t="s">
        <v>1762</v>
      </c>
      <c r="E81" s="5" t="s">
        <v>1763</v>
      </c>
      <c r="F81" s="5" t="s">
        <v>1764</v>
      </c>
      <c r="G81" s="5" t="s">
        <v>1683</v>
      </c>
      <c r="J81" s="5" t="s">
        <v>2868</v>
      </c>
    </row>
    <row r="82" spans="1:10">
      <c r="A82" s="5">
        <v>81</v>
      </c>
      <c r="B82" s="5" t="s">
        <v>1436</v>
      </c>
      <c r="C82" s="5" t="s">
        <v>169</v>
      </c>
      <c r="D82" s="5" t="s">
        <v>1765</v>
      </c>
      <c r="E82" s="5" t="s">
        <v>1766</v>
      </c>
      <c r="F82" s="5" t="s">
        <v>1767</v>
      </c>
      <c r="G82" s="5" t="s">
        <v>1453</v>
      </c>
      <c r="H82" s="5" t="s">
        <v>1768</v>
      </c>
      <c r="J82" s="5" t="s">
        <v>2868</v>
      </c>
    </row>
    <row r="83" spans="1:10">
      <c r="A83" s="5">
        <v>82</v>
      </c>
      <c r="B83" s="5" t="s">
        <v>1436</v>
      </c>
      <c r="C83" s="5" t="s">
        <v>169</v>
      </c>
      <c r="D83" s="5" t="s">
        <v>1769</v>
      </c>
      <c r="E83" s="5" t="s">
        <v>1770</v>
      </c>
      <c r="F83" s="5" t="s">
        <v>1771</v>
      </c>
      <c r="G83" s="5" t="s">
        <v>1772</v>
      </c>
      <c r="H83" s="5" t="s">
        <v>1773</v>
      </c>
      <c r="I83" s="5" t="s">
        <v>2932</v>
      </c>
      <c r="J83" s="5" t="s">
        <v>2868</v>
      </c>
    </row>
    <row r="84" spans="1:10">
      <c r="A84" s="5">
        <v>83</v>
      </c>
      <c r="B84" s="5" t="s">
        <v>1436</v>
      </c>
      <c r="C84" s="5" t="s">
        <v>169</v>
      </c>
      <c r="D84" s="5" t="s">
        <v>1774</v>
      </c>
      <c r="E84" s="5" t="s">
        <v>1775</v>
      </c>
      <c r="F84" s="5" t="s">
        <v>1776</v>
      </c>
      <c r="G84" s="5" t="s">
        <v>1777</v>
      </c>
      <c r="H84" s="5" t="s">
        <v>1778</v>
      </c>
      <c r="J84" s="5" t="s">
        <v>2868</v>
      </c>
    </row>
    <row r="85" spans="1:10">
      <c r="A85" s="5">
        <v>84</v>
      </c>
      <c r="B85" s="5" t="s">
        <v>1436</v>
      </c>
      <c r="C85" s="5" t="s">
        <v>169</v>
      </c>
      <c r="D85" s="5" t="s">
        <v>1779</v>
      </c>
      <c r="E85" s="5" t="s">
        <v>1780</v>
      </c>
      <c r="F85" s="5" t="s">
        <v>1781</v>
      </c>
      <c r="G85" s="5" t="s">
        <v>1782</v>
      </c>
      <c r="H85" s="5" t="s">
        <v>1783</v>
      </c>
      <c r="J85" s="5" t="s">
        <v>2868</v>
      </c>
    </row>
    <row r="86" spans="1:10">
      <c r="A86" s="5">
        <v>85</v>
      </c>
      <c r="B86" s="5" t="s">
        <v>1436</v>
      </c>
      <c r="C86" s="5" t="s">
        <v>169</v>
      </c>
      <c r="D86" s="5" t="s">
        <v>1784</v>
      </c>
      <c r="E86" s="5" t="s">
        <v>1785</v>
      </c>
      <c r="F86" s="5" t="s">
        <v>1786</v>
      </c>
      <c r="G86" s="5" t="s">
        <v>1570</v>
      </c>
      <c r="H86" s="5" t="s">
        <v>1787</v>
      </c>
      <c r="J86" s="5" t="s">
        <v>2868</v>
      </c>
    </row>
    <row r="87" spans="1:10">
      <c r="A87" s="5">
        <v>86</v>
      </c>
      <c r="B87" s="5" t="s">
        <v>1436</v>
      </c>
      <c r="C87" s="5" t="s">
        <v>169</v>
      </c>
      <c r="D87" s="5" t="s">
        <v>1788</v>
      </c>
      <c r="E87" s="5" t="s">
        <v>1789</v>
      </c>
      <c r="F87" s="5" t="s">
        <v>1760</v>
      </c>
      <c r="G87" s="5" t="s">
        <v>1651</v>
      </c>
      <c r="J87" s="5" t="s">
        <v>2868</v>
      </c>
    </row>
    <row r="88" spans="1:10">
      <c r="A88" s="5">
        <v>87</v>
      </c>
      <c r="B88" s="5" t="s">
        <v>1436</v>
      </c>
      <c r="C88" s="5" t="s">
        <v>169</v>
      </c>
      <c r="D88" s="5" t="s">
        <v>1790</v>
      </c>
      <c r="E88" s="5" t="s">
        <v>1791</v>
      </c>
      <c r="F88" s="5" t="s">
        <v>1792</v>
      </c>
      <c r="G88" s="5" t="s">
        <v>1475</v>
      </c>
      <c r="J88" s="5" t="s">
        <v>2868</v>
      </c>
    </row>
    <row r="89" spans="1:10">
      <c r="A89" s="5">
        <v>88</v>
      </c>
      <c r="B89" s="5" t="s">
        <v>1436</v>
      </c>
      <c r="C89" s="5" t="s">
        <v>169</v>
      </c>
      <c r="D89" s="5" t="s">
        <v>1793</v>
      </c>
      <c r="E89" s="5" t="s">
        <v>1794</v>
      </c>
      <c r="F89" s="5" t="s">
        <v>1795</v>
      </c>
      <c r="G89" s="5" t="s">
        <v>1570</v>
      </c>
      <c r="H89" s="5" t="s">
        <v>1796</v>
      </c>
      <c r="J89" s="5" t="s">
        <v>2868</v>
      </c>
    </row>
    <row r="90" spans="1:10">
      <c r="A90" s="5">
        <v>89</v>
      </c>
      <c r="B90" s="5" t="s">
        <v>1436</v>
      </c>
      <c r="C90" s="5" t="s">
        <v>169</v>
      </c>
      <c r="D90" s="5" t="s">
        <v>1797</v>
      </c>
      <c r="E90" s="5" t="s">
        <v>1798</v>
      </c>
      <c r="F90" s="5" t="s">
        <v>1799</v>
      </c>
      <c r="G90" s="5" t="s">
        <v>1453</v>
      </c>
      <c r="J90" s="5" t="s">
        <v>2868</v>
      </c>
    </row>
    <row r="91" spans="1:10">
      <c r="A91" s="5">
        <v>90</v>
      </c>
      <c r="B91" s="5" t="s">
        <v>1436</v>
      </c>
      <c r="C91" s="5" t="s">
        <v>169</v>
      </c>
      <c r="D91" s="5" t="s">
        <v>1800</v>
      </c>
      <c r="E91" s="5" t="s">
        <v>1801</v>
      </c>
      <c r="F91" s="5" t="s">
        <v>1802</v>
      </c>
      <c r="G91" s="5" t="s">
        <v>1444</v>
      </c>
      <c r="H91" s="5" t="s">
        <v>1803</v>
      </c>
      <c r="J91" s="5" t="s">
        <v>2868</v>
      </c>
    </row>
    <row r="92" spans="1:10">
      <c r="A92" s="5">
        <v>91</v>
      </c>
      <c r="B92" s="5" t="s">
        <v>1436</v>
      </c>
      <c r="C92" s="5" t="s">
        <v>169</v>
      </c>
      <c r="D92" s="5" t="s">
        <v>1804</v>
      </c>
      <c r="E92" s="5" t="s">
        <v>1805</v>
      </c>
      <c r="F92" s="5" t="s">
        <v>1806</v>
      </c>
      <c r="G92" s="5" t="s">
        <v>1701</v>
      </c>
      <c r="H92" s="5" t="s">
        <v>1807</v>
      </c>
      <c r="J92" s="5" t="s">
        <v>2868</v>
      </c>
    </row>
    <row r="93" spans="1:10">
      <c r="A93" s="5">
        <v>92</v>
      </c>
      <c r="B93" s="5" t="s">
        <v>1436</v>
      </c>
      <c r="C93" s="5" t="s">
        <v>169</v>
      </c>
      <c r="D93" s="5" t="s">
        <v>1808</v>
      </c>
      <c r="E93" s="5" t="s">
        <v>1809</v>
      </c>
      <c r="F93" s="5" t="s">
        <v>1810</v>
      </c>
      <c r="G93" s="5" t="s">
        <v>1559</v>
      </c>
      <c r="H93" s="5" t="s">
        <v>1811</v>
      </c>
      <c r="J93" s="5" t="s">
        <v>2868</v>
      </c>
    </row>
    <row r="94" spans="1:10">
      <c r="A94" s="5">
        <v>93</v>
      </c>
      <c r="B94" s="5" t="s">
        <v>1436</v>
      </c>
      <c r="C94" s="5" t="s">
        <v>169</v>
      </c>
      <c r="D94" s="5" t="s">
        <v>1812</v>
      </c>
      <c r="E94" s="5" t="s">
        <v>1813</v>
      </c>
      <c r="F94" s="5" t="s">
        <v>1814</v>
      </c>
      <c r="G94" s="5" t="s">
        <v>1453</v>
      </c>
      <c r="H94" s="5" t="s">
        <v>1815</v>
      </c>
      <c r="J94" s="5" t="s">
        <v>2868</v>
      </c>
    </row>
    <row r="95" spans="1:10">
      <c r="A95" s="5">
        <v>94</v>
      </c>
      <c r="B95" s="5" t="s">
        <v>1436</v>
      </c>
      <c r="C95" s="5" t="s">
        <v>169</v>
      </c>
      <c r="D95" s="5" t="s">
        <v>1816</v>
      </c>
      <c r="E95" s="5" t="s">
        <v>1817</v>
      </c>
      <c r="F95" s="5" t="s">
        <v>1818</v>
      </c>
      <c r="G95" s="5" t="s">
        <v>1688</v>
      </c>
      <c r="H95" s="5" t="s">
        <v>1819</v>
      </c>
      <c r="J95" s="5" t="s">
        <v>2868</v>
      </c>
    </row>
    <row r="96" spans="1:10">
      <c r="A96" s="5">
        <v>95</v>
      </c>
      <c r="B96" s="5" t="s">
        <v>1436</v>
      </c>
      <c r="C96" s="5" t="s">
        <v>169</v>
      </c>
      <c r="D96" s="5" t="s">
        <v>1820</v>
      </c>
      <c r="E96" s="5" t="s">
        <v>1821</v>
      </c>
      <c r="F96" s="5" t="s">
        <v>1822</v>
      </c>
      <c r="G96" s="5" t="s">
        <v>1449</v>
      </c>
      <c r="H96" s="5" t="s">
        <v>1823</v>
      </c>
      <c r="J96" s="5" t="s">
        <v>2868</v>
      </c>
    </row>
    <row r="97" spans="1:10">
      <c r="A97" s="5">
        <v>96</v>
      </c>
      <c r="B97" s="5" t="s">
        <v>1436</v>
      </c>
      <c r="C97" s="5" t="s">
        <v>169</v>
      </c>
      <c r="D97" s="5" t="s">
        <v>1824</v>
      </c>
      <c r="E97" s="5" t="s">
        <v>1825</v>
      </c>
      <c r="F97" s="5" t="s">
        <v>1826</v>
      </c>
      <c r="G97" s="5" t="s">
        <v>1462</v>
      </c>
      <c r="H97" s="5" t="s">
        <v>1827</v>
      </c>
      <c r="J97" s="5" t="s">
        <v>2868</v>
      </c>
    </row>
    <row r="98" spans="1:10">
      <c r="A98" s="5">
        <v>97</v>
      </c>
      <c r="B98" s="5" t="s">
        <v>1436</v>
      </c>
      <c r="C98" s="5" t="s">
        <v>169</v>
      </c>
      <c r="D98" s="5" t="s">
        <v>1828</v>
      </c>
      <c r="E98" s="5" t="s">
        <v>1829</v>
      </c>
      <c r="F98" s="5" t="s">
        <v>1830</v>
      </c>
      <c r="G98" s="5" t="s">
        <v>1453</v>
      </c>
      <c r="H98" s="5" t="s">
        <v>1831</v>
      </c>
      <c r="J98" s="5" t="s">
        <v>2868</v>
      </c>
    </row>
    <row r="99" spans="1:10">
      <c r="A99" s="5">
        <v>98</v>
      </c>
      <c r="B99" s="5" t="s">
        <v>1436</v>
      </c>
      <c r="C99" s="5" t="s">
        <v>169</v>
      </c>
      <c r="D99" s="5" t="s">
        <v>1832</v>
      </c>
      <c r="E99" s="5" t="s">
        <v>1833</v>
      </c>
      <c r="F99" s="5" t="s">
        <v>1834</v>
      </c>
      <c r="G99" s="5" t="s">
        <v>1683</v>
      </c>
      <c r="J99" s="5" t="s">
        <v>2868</v>
      </c>
    </row>
    <row r="100" spans="1:10">
      <c r="A100" s="5">
        <v>99</v>
      </c>
      <c r="B100" s="5" t="s">
        <v>1436</v>
      </c>
      <c r="C100" s="5" t="s">
        <v>169</v>
      </c>
      <c r="D100" s="5" t="s">
        <v>2933</v>
      </c>
      <c r="E100" s="5" t="s">
        <v>2934</v>
      </c>
      <c r="F100" s="5" t="s">
        <v>2935</v>
      </c>
      <c r="G100" s="5" t="s">
        <v>1453</v>
      </c>
      <c r="H100" s="5" t="s">
        <v>2936</v>
      </c>
      <c r="J100" s="5" t="s">
        <v>2868</v>
      </c>
    </row>
    <row r="101" spans="1:10">
      <c r="A101" s="5">
        <v>100</v>
      </c>
      <c r="B101" s="5" t="s">
        <v>1436</v>
      </c>
      <c r="C101" s="5" t="s">
        <v>169</v>
      </c>
      <c r="D101" s="5" t="s">
        <v>1835</v>
      </c>
      <c r="E101" s="5" t="s">
        <v>1836</v>
      </c>
      <c r="F101" s="5" t="s">
        <v>1837</v>
      </c>
      <c r="G101" s="5" t="s">
        <v>1559</v>
      </c>
      <c r="H101" s="5" t="s">
        <v>1838</v>
      </c>
      <c r="J101" s="5" t="s">
        <v>2868</v>
      </c>
    </row>
    <row r="102" spans="1:10">
      <c r="A102" s="5">
        <v>101</v>
      </c>
      <c r="B102" s="5" t="s">
        <v>1436</v>
      </c>
      <c r="C102" s="5" t="s">
        <v>169</v>
      </c>
      <c r="D102" s="5" t="s">
        <v>1839</v>
      </c>
      <c r="E102" s="5" t="s">
        <v>1840</v>
      </c>
      <c r="F102" s="5" t="s">
        <v>1841</v>
      </c>
      <c r="G102" s="5" t="s">
        <v>1842</v>
      </c>
      <c r="H102" s="5" t="s">
        <v>1843</v>
      </c>
      <c r="J102" s="5" t="s">
        <v>2868</v>
      </c>
    </row>
    <row r="103" spans="1:10">
      <c r="A103" s="5">
        <v>102</v>
      </c>
      <c r="B103" s="5" t="s">
        <v>1436</v>
      </c>
      <c r="C103" s="5" t="s">
        <v>169</v>
      </c>
      <c r="D103" s="5" t="s">
        <v>1844</v>
      </c>
      <c r="E103" s="5" t="s">
        <v>1845</v>
      </c>
      <c r="F103" s="5" t="s">
        <v>1846</v>
      </c>
      <c r="G103" s="5" t="s">
        <v>1847</v>
      </c>
      <c r="H103" s="5" t="s">
        <v>1848</v>
      </c>
      <c r="J103" s="5" t="s">
        <v>2868</v>
      </c>
    </row>
    <row r="104" spans="1:10">
      <c r="A104" s="5">
        <v>103</v>
      </c>
      <c r="B104" s="5" t="s">
        <v>1436</v>
      </c>
      <c r="C104" s="5" t="s">
        <v>169</v>
      </c>
      <c r="D104" s="5" t="s">
        <v>1849</v>
      </c>
      <c r="E104" s="5" t="s">
        <v>1850</v>
      </c>
      <c r="F104" s="5" t="s">
        <v>1851</v>
      </c>
      <c r="G104" s="5" t="s">
        <v>1458</v>
      </c>
      <c r="J104" s="5" t="s">
        <v>2868</v>
      </c>
    </row>
    <row r="105" spans="1:10">
      <c r="A105" s="5">
        <v>104</v>
      </c>
      <c r="B105" s="5" t="s">
        <v>1436</v>
      </c>
      <c r="C105" s="5" t="s">
        <v>169</v>
      </c>
      <c r="D105" s="5" t="s">
        <v>1852</v>
      </c>
      <c r="E105" s="5" t="s">
        <v>1853</v>
      </c>
      <c r="F105" s="5" t="s">
        <v>1854</v>
      </c>
      <c r="G105" s="5" t="s">
        <v>1559</v>
      </c>
      <c r="J105" s="5" t="s">
        <v>2868</v>
      </c>
    </row>
    <row r="106" spans="1:10">
      <c r="A106" s="5">
        <v>105</v>
      </c>
      <c r="B106" s="5" t="s">
        <v>1436</v>
      </c>
      <c r="C106" s="5" t="s">
        <v>169</v>
      </c>
      <c r="D106" s="5" t="s">
        <v>2937</v>
      </c>
      <c r="E106" s="5" t="s">
        <v>2938</v>
      </c>
      <c r="F106" s="5" t="s">
        <v>2939</v>
      </c>
      <c r="G106" s="5" t="s">
        <v>1453</v>
      </c>
      <c r="H106" s="5" t="s">
        <v>2940</v>
      </c>
      <c r="J106" s="5" t="s">
        <v>2868</v>
      </c>
    </row>
    <row r="107" spans="1:10">
      <c r="A107" s="5">
        <v>106</v>
      </c>
      <c r="B107" s="5" t="s">
        <v>1436</v>
      </c>
      <c r="C107" s="5" t="s">
        <v>169</v>
      </c>
      <c r="D107" s="5" t="s">
        <v>1855</v>
      </c>
      <c r="E107" s="5" t="s">
        <v>1856</v>
      </c>
      <c r="F107" s="5" t="s">
        <v>1857</v>
      </c>
      <c r="G107" s="5" t="s">
        <v>1554</v>
      </c>
      <c r="H107" s="5" t="s">
        <v>1858</v>
      </c>
      <c r="J107" s="5" t="s">
        <v>2868</v>
      </c>
    </row>
    <row r="108" spans="1:10">
      <c r="A108" s="5">
        <v>107</v>
      </c>
      <c r="B108" s="5" t="s">
        <v>1436</v>
      </c>
      <c r="C108" s="5" t="s">
        <v>169</v>
      </c>
      <c r="D108" s="5" t="s">
        <v>1859</v>
      </c>
      <c r="E108" s="5" t="s">
        <v>1860</v>
      </c>
      <c r="F108" s="5" t="s">
        <v>1861</v>
      </c>
      <c r="G108" s="5" t="s">
        <v>1559</v>
      </c>
      <c r="J108" s="5" t="s">
        <v>2868</v>
      </c>
    </row>
    <row r="109" spans="1:10">
      <c r="A109" s="5">
        <v>108</v>
      </c>
      <c r="B109" s="5" t="s">
        <v>1436</v>
      </c>
      <c r="C109" s="5" t="s">
        <v>169</v>
      </c>
      <c r="D109" s="5" t="s">
        <v>1862</v>
      </c>
      <c r="E109" s="5" t="s">
        <v>1863</v>
      </c>
      <c r="F109" s="5" t="s">
        <v>1864</v>
      </c>
      <c r="G109" s="5" t="s">
        <v>1458</v>
      </c>
      <c r="H109" s="5" t="s">
        <v>1865</v>
      </c>
      <c r="J109" s="5" t="s">
        <v>2868</v>
      </c>
    </row>
    <row r="110" spans="1:10">
      <c r="A110" s="5">
        <v>109</v>
      </c>
      <c r="B110" s="5" t="s">
        <v>1436</v>
      </c>
      <c r="C110" s="5" t="s">
        <v>169</v>
      </c>
      <c r="D110" s="5" t="s">
        <v>1866</v>
      </c>
      <c r="E110" s="5" t="s">
        <v>1867</v>
      </c>
      <c r="F110" s="5" t="s">
        <v>1868</v>
      </c>
      <c r="G110" s="5" t="s">
        <v>1467</v>
      </c>
      <c r="H110" s="5" t="s">
        <v>1869</v>
      </c>
      <c r="J110" s="5" t="s">
        <v>2868</v>
      </c>
    </row>
    <row r="111" spans="1:10">
      <c r="A111" s="5">
        <v>110</v>
      </c>
      <c r="B111" s="5" t="s">
        <v>1436</v>
      </c>
      <c r="C111" s="5" t="s">
        <v>169</v>
      </c>
      <c r="D111" s="5" t="s">
        <v>1870</v>
      </c>
      <c r="E111" s="5" t="s">
        <v>1871</v>
      </c>
      <c r="F111" s="5" t="s">
        <v>1872</v>
      </c>
      <c r="G111" s="5" t="s">
        <v>1570</v>
      </c>
      <c r="H111" s="5" t="s">
        <v>1873</v>
      </c>
      <c r="J111" s="5" t="s">
        <v>2868</v>
      </c>
    </row>
    <row r="112" spans="1:10">
      <c r="A112" s="5">
        <v>111</v>
      </c>
      <c r="B112" s="5" t="s">
        <v>1436</v>
      </c>
      <c r="C112" s="5" t="s">
        <v>169</v>
      </c>
      <c r="D112" s="5" t="s">
        <v>1874</v>
      </c>
      <c r="E112" s="5" t="s">
        <v>1875</v>
      </c>
      <c r="F112" s="5" t="s">
        <v>1876</v>
      </c>
      <c r="G112" s="5" t="s">
        <v>1462</v>
      </c>
      <c r="H112" s="5" t="s">
        <v>1877</v>
      </c>
      <c r="J112" s="5" t="s">
        <v>2868</v>
      </c>
    </row>
    <row r="113" spans="1:10">
      <c r="A113" s="5">
        <v>112</v>
      </c>
      <c r="B113" s="5" t="s">
        <v>1436</v>
      </c>
      <c r="C113" s="5" t="s">
        <v>169</v>
      </c>
      <c r="D113" s="5" t="s">
        <v>2941</v>
      </c>
      <c r="E113" s="5" t="s">
        <v>2942</v>
      </c>
      <c r="F113" s="5" t="s">
        <v>2943</v>
      </c>
      <c r="G113" s="5" t="s">
        <v>1559</v>
      </c>
      <c r="H113" s="5" t="s">
        <v>2944</v>
      </c>
      <c r="J113" s="5" t="s">
        <v>2868</v>
      </c>
    </row>
    <row r="114" spans="1:10">
      <c r="A114" s="5">
        <v>113</v>
      </c>
      <c r="B114" s="5" t="s">
        <v>1436</v>
      </c>
      <c r="C114" s="5" t="s">
        <v>169</v>
      </c>
      <c r="D114" s="5" t="s">
        <v>1878</v>
      </c>
      <c r="E114" s="5" t="s">
        <v>1879</v>
      </c>
      <c r="F114" s="5" t="s">
        <v>1880</v>
      </c>
      <c r="G114" s="5" t="s">
        <v>1453</v>
      </c>
      <c r="H114" s="5" t="s">
        <v>1881</v>
      </c>
      <c r="J114" s="5" t="s">
        <v>2868</v>
      </c>
    </row>
    <row r="115" spans="1:10">
      <c r="A115" s="5">
        <v>114</v>
      </c>
      <c r="B115" s="5" t="s">
        <v>1436</v>
      </c>
      <c r="C115" s="5" t="s">
        <v>169</v>
      </c>
      <c r="D115" s="5" t="s">
        <v>1882</v>
      </c>
      <c r="E115" s="5" t="s">
        <v>1883</v>
      </c>
      <c r="F115" s="5" t="s">
        <v>1884</v>
      </c>
      <c r="G115" s="5" t="s">
        <v>1737</v>
      </c>
      <c r="H115" s="5" t="s">
        <v>1885</v>
      </c>
      <c r="J115" s="5" t="s">
        <v>2868</v>
      </c>
    </row>
    <row r="116" spans="1:10">
      <c r="A116" s="5">
        <v>115</v>
      </c>
      <c r="B116" s="5" t="s">
        <v>1436</v>
      </c>
      <c r="C116" s="5" t="s">
        <v>169</v>
      </c>
      <c r="D116" s="5" t="s">
        <v>1886</v>
      </c>
      <c r="E116" s="5" t="s">
        <v>1887</v>
      </c>
      <c r="F116" s="5" t="s">
        <v>1888</v>
      </c>
      <c r="G116" s="5" t="s">
        <v>1453</v>
      </c>
      <c r="H116" s="5" t="s">
        <v>1889</v>
      </c>
      <c r="J116" s="5" t="s">
        <v>2868</v>
      </c>
    </row>
    <row r="117" spans="1:10">
      <c r="A117" s="5">
        <v>116</v>
      </c>
      <c r="B117" s="5" t="s">
        <v>1436</v>
      </c>
      <c r="C117" s="5" t="s">
        <v>169</v>
      </c>
      <c r="D117" s="5" t="s">
        <v>1890</v>
      </c>
      <c r="E117" s="5" t="s">
        <v>1891</v>
      </c>
      <c r="F117" s="5" t="s">
        <v>1892</v>
      </c>
      <c r="G117" s="5" t="s">
        <v>1453</v>
      </c>
      <c r="H117" s="5" t="s">
        <v>1893</v>
      </c>
      <c r="J117" s="5" t="s">
        <v>2868</v>
      </c>
    </row>
    <row r="118" spans="1:10">
      <c r="A118" s="5">
        <v>117</v>
      </c>
      <c r="B118" s="5" t="s">
        <v>1436</v>
      </c>
      <c r="C118" s="5" t="s">
        <v>169</v>
      </c>
      <c r="D118" s="5" t="s">
        <v>1894</v>
      </c>
      <c r="E118" s="5" t="s">
        <v>1895</v>
      </c>
      <c r="F118" s="5" t="s">
        <v>1896</v>
      </c>
      <c r="G118" s="5" t="s">
        <v>1458</v>
      </c>
      <c r="H118" s="5" t="s">
        <v>1897</v>
      </c>
      <c r="J118" s="5" t="s">
        <v>2868</v>
      </c>
    </row>
    <row r="119" spans="1:10">
      <c r="A119" s="5">
        <v>118</v>
      </c>
      <c r="B119" s="5" t="s">
        <v>1436</v>
      </c>
      <c r="C119" s="5" t="s">
        <v>169</v>
      </c>
      <c r="D119" s="5" t="s">
        <v>1898</v>
      </c>
      <c r="E119" s="5" t="s">
        <v>1899</v>
      </c>
      <c r="F119" s="5" t="s">
        <v>1900</v>
      </c>
      <c r="G119" s="5" t="s">
        <v>1615</v>
      </c>
      <c r="H119" s="5" t="s">
        <v>1901</v>
      </c>
      <c r="J119" s="5" t="s">
        <v>2868</v>
      </c>
    </row>
    <row r="120" spans="1:10">
      <c r="A120" s="5">
        <v>119</v>
      </c>
      <c r="B120" s="5" t="s">
        <v>1436</v>
      </c>
      <c r="C120" s="5" t="s">
        <v>169</v>
      </c>
      <c r="D120" s="5" t="s">
        <v>2945</v>
      </c>
      <c r="E120" s="5" t="s">
        <v>2946</v>
      </c>
      <c r="F120" s="5" t="s">
        <v>2947</v>
      </c>
      <c r="G120" s="5" t="s">
        <v>1570</v>
      </c>
      <c r="J120" s="5" t="s">
        <v>2868</v>
      </c>
    </row>
    <row r="121" spans="1:10">
      <c r="A121" s="5">
        <v>120</v>
      </c>
      <c r="B121" s="5" t="s">
        <v>1436</v>
      </c>
      <c r="C121" s="5" t="s">
        <v>169</v>
      </c>
      <c r="D121" s="5" t="s">
        <v>1902</v>
      </c>
      <c r="E121" s="5" t="s">
        <v>1903</v>
      </c>
      <c r="F121" s="5" t="s">
        <v>1904</v>
      </c>
      <c r="G121" s="5" t="s">
        <v>1683</v>
      </c>
      <c r="J121" s="5" t="s">
        <v>2868</v>
      </c>
    </row>
    <row r="122" spans="1:10">
      <c r="A122" s="5">
        <v>121</v>
      </c>
      <c r="B122" s="5" t="s">
        <v>1436</v>
      </c>
      <c r="C122" s="5" t="s">
        <v>169</v>
      </c>
      <c r="D122" s="5" t="s">
        <v>1905</v>
      </c>
      <c r="E122" s="5" t="s">
        <v>1906</v>
      </c>
      <c r="F122" s="5" t="s">
        <v>1907</v>
      </c>
      <c r="G122" s="5" t="s">
        <v>1500</v>
      </c>
      <c r="H122" s="5" t="s">
        <v>1908</v>
      </c>
      <c r="J122" s="5" t="s">
        <v>2868</v>
      </c>
    </row>
    <row r="123" spans="1:10">
      <c r="A123" s="5">
        <v>122</v>
      </c>
      <c r="B123" s="5" t="s">
        <v>1436</v>
      </c>
      <c r="C123" s="5" t="s">
        <v>169</v>
      </c>
      <c r="D123" s="5" t="s">
        <v>1909</v>
      </c>
      <c r="E123" s="5" t="s">
        <v>1910</v>
      </c>
      <c r="F123" s="5" t="s">
        <v>1911</v>
      </c>
      <c r="G123" s="5" t="s">
        <v>1912</v>
      </c>
      <c r="J123" s="5" t="s">
        <v>2868</v>
      </c>
    </row>
    <row r="124" spans="1:10">
      <c r="A124" s="5">
        <v>123</v>
      </c>
      <c r="B124" s="5" t="s">
        <v>1436</v>
      </c>
      <c r="C124" s="5" t="s">
        <v>169</v>
      </c>
      <c r="D124" s="5" t="s">
        <v>1913</v>
      </c>
      <c r="E124" s="5" t="s">
        <v>1914</v>
      </c>
      <c r="F124" s="5" t="s">
        <v>1915</v>
      </c>
      <c r="G124" s="5" t="s">
        <v>1444</v>
      </c>
      <c r="H124" s="5" t="s">
        <v>1916</v>
      </c>
      <c r="J124" s="5" t="s">
        <v>2868</v>
      </c>
    </row>
    <row r="125" spans="1:10">
      <c r="A125" s="5">
        <v>124</v>
      </c>
      <c r="B125" s="5" t="s">
        <v>1436</v>
      </c>
      <c r="C125" s="5" t="s">
        <v>169</v>
      </c>
      <c r="D125" s="5" t="s">
        <v>1917</v>
      </c>
      <c r="E125" s="5" t="s">
        <v>1918</v>
      </c>
      <c r="F125" s="5" t="s">
        <v>1919</v>
      </c>
      <c r="G125" s="5" t="s">
        <v>1696</v>
      </c>
      <c r="H125" s="5" t="s">
        <v>1920</v>
      </c>
      <c r="J125" s="5" t="s">
        <v>2868</v>
      </c>
    </row>
    <row r="126" spans="1:10">
      <c r="A126" s="5">
        <v>125</v>
      </c>
      <c r="B126" s="5" t="s">
        <v>1436</v>
      </c>
      <c r="C126" s="5" t="s">
        <v>169</v>
      </c>
      <c r="D126" s="5" t="s">
        <v>1921</v>
      </c>
      <c r="E126" s="5" t="s">
        <v>1922</v>
      </c>
      <c r="F126" s="5" t="s">
        <v>1923</v>
      </c>
      <c r="G126" s="5" t="s">
        <v>1733</v>
      </c>
      <c r="H126" s="5" t="s">
        <v>1924</v>
      </c>
      <c r="J126" s="5" t="s">
        <v>2868</v>
      </c>
    </row>
    <row r="127" spans="1:10">
      <c r="A127" s="5">
        <v>126</v>
      </c>
      <c r="B127" s="5" t="s">
        <v>1436</v>
      </c>
      <c r="C127" s="5" t="s">
        <v>169</v>
      </c>
      <c r="D127" s="5" t="s">
        <v>1925</v>
      </c>
      <c r="E127" s="5" t="s">
        <v>1926</v>
      </c>
      <c r="F127" s="5" t="s">
        <v>1927</v>
      </c>
      <c r="G127" s="5" t="s">
        <v>1928</v>
      </c>
      <c r="J127" s="5" t="s">
        <v>2868</v>
      </c>
    </row>
    <row r="128" spans="1:10">
      <c r="A128" s="5">
        <v>127</v>
      </c>
      <c r="B128" s="5" t="s">
        <v>1436</v>
      </c>
      <c r="C128" s="5" t="s">
        <v>169</v>
      </c>
      <c r="D128" s="5" t="s">
        <v>1929</v>
      </c>
      <c r="E128" s="5" t="s">
        <v>1930</v>
      </c>
      <c r="F128" s="5" t="s">
        <v>1931</v>
      </c>
      <c r="G128" s="5" t="s">
        <v>1656</v>
      </c>
      <c r="H128" s="5" t="s">
        <v>1796</v>
      </c>
      <c r="J128" s="5" t="s">
        <v>2868</v>
      </c>
    </row>
    <row r="129" spans="1:10">
      <c r="A129" s="5">
        <v>128</v>
      </c>
      <c r="B129" s="5" t="s">
        <v>1436</v>
      </c>
      <c r="C129" s="5" t="s">
        <v>169</v>
      </c>
      <c r="D129" s="5" t="s">
        <v>1932</v>
      </c>
      <c r="E129" s="5" t="s">
        <v>1933</v>
      </c>
      <c r="F129" s="5" t="s">
        <v>1934</v>
      </c>
      <c r="G129" s="5" t="s">
        <v>1615</v>
      </c>
      <c r="H129" s="5" t="s">
        <v>1935</v>
      </c>
      <c r="J129" s="5" t="s">
        <v>2868</v>
      </c>
    </row>
    <row r="130" spans="1:10">
      <c r="A130" s="5">
        <v>129</v>
      </c>
      <c r="B130" s="5" t="s">
        <v>1436</v>
      </c>
      <c r="C130" s="5" t="s">
        <v>169</v>
      </c>
      <c r="D130" s="5" t="s">
        <v>1936</v>
      </c>
      <c r="E130" s="5" t="s">
        <v>1937</v>
      </c>
      <c r="F130" s="5" t="s">
        <v>1938</v>
      </c>
      <c r="G130" s="5" t="s">
        <v>1467</v>
      </c>
      <c r="H130" s="5" t="s">
        <v>1939</v>
      </c>
      <c r="J130" s="5" t="s">
        <v>2868</v>
      </c>
    </row>
    <row r="131" spans="1:10">
      <c r="A131" s="5">
        <v>130</v>
      </c>
      <c r="B131" s="5" t="s">
        <v>1436</v>
      </c>
      <c r="C131" s="5" t="s">
        <v>169</v>
      </c>
      <c r="D131" s="5" t="s">
        <v>1940</v>
      </c>
      <c r="E131" s="5" t="s">
        <v>1941</v>
      </c>
      <c r="F131" s="5" t="s">
        <v>1942</v>
      </c>
      <c r="G131" s="5" t="s">
        <v>1543</v>
      </c>
      <c r="H131" s="5" t="s">
        <v>1943</v>
      </c>
      <c r="J131" s="5" t="s">
        <v>2868</v>
      </c>
    </row>
    <row r="132" spans="1:10">
      <c r="A132" s="5">
        <v>131</v>
      </c>
      <c r="B132" s="5" t="s">
        <v>1436</v>
      </c>
      <c r="C132" s="5" t="s">
        <v>169</v>
      </c>
      <c r="D132" s="5" t="s">
        <v>1944</v>
      </c>
      <c r="E132" s="5" t="s">
        <v>1945</v>
      </c>
      <c r="F132" s="5" t="s">
        <v>1946</v>
      </c>
      <c r="G132" s="5" t="s">
        <v>1500</v>
      </c>
      <c r="H132" s="5" t="s">
        <v>1947</v>
      </c>
      <c r="J132" s="5" t="s">
        <v>2868</v>
      </c>
    </row>
    <row r="133" spans="1:10">
      <c r="A133" s="5">
        <v>132</v>
      </c>
      <c r="B133" s="5" t="s">
        <v>1436</v>
      </c>
      <c r="C133" s="5" t="s">
        <v>169</v>
      </c>
      <c r="D133" s="5" t="s">
        <v>1948</v>
      </c>
      <c r="E133" s="5" t="s">
        <v>1949</v>
      </c>
      <c r="F133" s="5" t="s">
        <v>1950</v>
      </c>
      <c r="G133" s="5" t="s">
        <v>1444</v>
      </c>
      <c r="H133" s="5" t="s">
        <v>1951</v>
      </c>
      <c r="J133" s="5" t="s">
        <v>2868</v>
      </c>
    </row>
    <row r="134" spans="1:10">
      <c r="A134" s="5">
        <v>133</v>
      </c>
      <c r="B134" s="5" t="s">
        <v>1436</v>
      </c>
      <c r="C134" s="5" t="s">
        <v>169</v>
      </c>
      <c r="D134" s="5" t="s">
        <v>1952</v>
      </c>
      <c r="E134" s="5" t="s">
        <v>1953</v>
      </c>
      <c r="F134" s="5" t="s">
        <v>1954</v>
      </c>
      <c r="G134" s="5" t="s">
        <v>1505</v>
      </c>
      <c r="H134" s="5" t="s">
        <v>1955</v>
      </c>
      <c r="J134" s="5" t="s">
        <v>2868</v>
      </c>
    </row>
    <row r="135" spans="1:10">
      <c r="A135" s="5">
        <v>134</v>
      </c>
      <c r="B135" s="5" t="s">
        <v>1436</v>
      </c>
      <c r="C135" s="5" t="s">
        <v>169</v>
      </c>
      <c r="D135" s="5" t="s">
        <v>1956</v>
      </c>
      <c r="E135" s="5" t="s">
        <v>1957</v>
      </c>
      <c r="F135" s="5" t="s">
        <v>1958</v>
      </c>
      <c r="G135" s="5" t="s">
        <v>1570</v>
      </c>
      <c r="H135" s="5" t="s">
        <v>1959</v>
      </c>
      <c r="J135" s="5" t="s">
        <v>2868</v>
      </c>
    </row>
    <row r="136" spans="1:10">
      <c r="A136" s="5">
        <v>135</v>
      </c>
      <c r="B136" s="5" t="s">
        <v>1436</v>
      </c>
      <c r="C136" s="5" t="s">
        <v>169</v>
      </c>
      <c r="D136" s="5" t="s">
        <v>1960</v>
      </c>
      <c r="E136" s="5" t="s">
        <v>1961</v>
      </c>
      <c r="F136" s="5" t="s">
        <v>1962</v>
      </c>
      <c r="G136" s="5" t="s">
        <v>1467</v>
      </c>
      <c r="H136" s="5" t="s">
        <v>1963</v>
      </c>
      <c r="J136" s="5" t="s">
        <v>2868</v>
      </c>
    </row>
    <row r="137" spans="1:10">
      <c r="A137" s="5">
        <v>136</v>
      </c>
      <c r="B137" s="5" t="s">
        <v>1436</v>
      </c>
      <c r="C137" s="5" t="s">
        <v>169</v>
      </c>
      <c r="D137" s="5" t="s">
        <v>1964</v>
      </c>
      <c r="E137" s="5" t="s">
        <v>1965</v>
      </c>
      <c r="F137" s="5" t="s">
        <v>1966</v>
      </c>
      <c r="G137" s="5" t="s">
        <v>1453</v>
      </c>
      <c r="H137" s="5" t="s">
        <v>1967</v>
      </c>
      <c r="J137" s="5" t="s">
        <v>2868</v>
      </c>
    </row>
    <row r="138" spans="1:10">
      <c r="A138" s="5">
        <v>137</v>
      </c>
      <c r="B138" s="5" t="s">
        <v>1436</v>
      </c>
      <c r="C138" s="5" t="s">
        <v>169</v>
      </c>
      <c r="D138" s="5" t="s">
        <v>1968</v>
      </c>
      <c r="E138" s="5" t="s">
        <v>1969</v>
      </c>
      <c r="F138" s="5" t="s">
        <v>1970</v>
      </c>
      <c r="G138" s="5" t="s">
        <v>1449</v>
      </c>
      <c r="H138" s="5" t="s">
        <v>1971</v>
      </c>
      <c r="J138" s="5" t="s">
        <v>2868</v>
      </c>
    </row>
    <row r="139" spans="1:10">
      <c r="A139" s="5">
        <v>138</v>
      </c>
      <c r="B139" s="5" t="s">
        <v>1436</v>
      </c>
      <c r="C139" s="5" t="s">
        <v>169</v>
      </c>
      <c r="D139" s="5" t="s">
        <v>2948</v>
      </c>
      <c r="E139" s="5" t="s">
        <v>2949</v>
      </c>
      <c r="F139" s="5" t="s">
        <v>2950</v>
      </c>
      <c r="G139" s="5" t="s">
        <v>1538</v>
      </c>
      <c r="J139" s="5" t="s">
        <v>2868</v>
      </c>
    </row>
    <row r="140" spans="1:10">
      <c r="A140" s="5">
        <v>139</v>
      </c>
      <c r="B140" s="5" t="s">
        <v>1436</v>
      </c>
      <c r="C140" s="5" t="s">
        <v>169</v>
      </c>
      <c r="D140" s="5" t="s">
        <v>1972</v>
      </c>
      <c r="E140" s="5" t="s">
        <v>1973</v>
      </c>
      <c r="F140" s="5" t="s">
        <v>1974</v>
      </c>
      <c r="G140" s="5" t="s">
        <v>1975</v>
      </c>
      <c r="H140" s="5" t="s">
        <v>1976</v>
      </c>
      <c r="J140" s="5" t="s">
        <v>2868</v>
      </c>
    </row>
    <row r="141" spans="1:10">
      <c r="A141" s="5">
        <v>140</v>
      </c>
      <c r="B141" s="5" t="s">
        <v>1436</v>
      </c>
      <c r="C141" s="5" t="s">
        <v>169</v>
      </c>
      <c r="D141" s="5" t="s">
        <v>1977</v>
      </c>
      <c r="E141" s="5" t="s">
        <v>1978</v>
      </c>
      <c r="F141" s="5" t="s">
        <v>1979</v>
      </c>
      <c r="G141" s="5" t="s">
        <v>1559</v>
      </c>
      <c r="J141" s="5" t="s">
        <v>2868</v>
      </c>
    </row>
    <row r="142" spans="1:10">
      <c r="A142" s="5">
        <v>141</v>
      </c>
      <c r="B142" s="5" t="s">
        <v>1436</v>
      </c>
      <c r="C142" s="5" t="s">
        <v>169</v>
      </c>
      <c r="D142" s="5" t="s">
        <v>2951</v>
      </c>
      <c r="E142" s="5" t="s">
        <v>2952</v>
      </c>
      <c r="F142" s="5" t="s">
        <v>2953</v>
      </c>
      <c r="G142" s="5" t="s">
        <v>1570</v>
      </c>
      <c r="H142" s="5" t="s">
        <v>2954</v>
      </c>
      <c r="J142" s="5" t="s">
        <v>2868</v>
      </c>
    </row>
    <row r="143" spans="1:10">
      <c r="A143" s="5">
        <v>142</v>
      </c>
      <c r="B143" s="5" t="s">
        <v>1436</v>
      </c>
      <c r="C143" s="5" t="s">
        <v>169</v>
      </c>
      <c r="D143" s="5" t="s">
        <v>1980</v>
      </c>
      <c r="E143" s="5" t="s">
        <v>1981</v>
      </c>
      <c r="F143" s="5" t="s">
        <v>1982</v>
      </c>
      <c r="G143" s="5" t="s">
        <v>1467</v>
      </c>
      <c r="I143" s="5" t="s">
        <v>2955</v>
      </c>
      <c r="J143" s="5" t="s">
        <v>2868</v>
      </c>
    </row>
    <row r="144" spans="1:10">
      <c r="A144" s="5">
        <v>143</v>
      </c>
      <c r="B144" s="5" t="s">
        <v>1436</v>
      </c>
      <c r="C144" s="5" t="s">
        <v>169</v>
      </c>
      <c r="D144" s="5" t="s">
        <v>1983</v>
      </c>
      <c r="E144" s="5" t="s">
        <v>1984</v>
      </c>
      <c r="F144" s="5" t="s">
        <v>1985</v>
      </c>
      <c r="G144" s="5" t="s">
        <v>1538</v>
      </c>
      <c r="J144" s="5" t="s">
        <v>2868</v>
      </c>
    </row>
    <row r="145" spans="1:10">
      <c r="A145" s="5">
        <v>144</v>
      </c>
      <c r="B145" s="5" t="s">
        <v>1436</v>
      </c>
      <c r="C145" s="5" t="s">
        <v>169</v>
      </c>
      <c r="D145" s="5" t="s">
        <v>2956</v>
      </c>
      <c r="E145" s="5" t="s">
        <v>2957</v>
      </c>
      <c r="F145" s="5" t="s">
        <v>2958</v>
      </c>
      <c r="G145" s="5" t="s">
        <v>1651</v>
      </c>
      <c r="J145" s="5" t="s">
        <v>2868</v>
      </c>
    </row>
    <row r="146" spans="1:10">
      <c r="A146" s="5">
        <v>145</v>
      </c>
      <c r="B146" s="5" t="s">
        <v>1436</v>
      </c>
      <c r="C146" s="5" t="s">
        <v>169</v>
      </c>
      <c r="D146" s="5" t="s">
        <v>1986</v>
      </c>
      <c r="E146" s="5" t="s">
        <v>1987</v>
      </c>
      <c r="F146" s="5" t="s">
        <v>1988</v>
      </c>
      <c r="G146" s="5" t="s">
        <v>1737</v>
      </c>
      <c r="J146" s="5" t="s">
        <v>2868</v>
      </c>
    </row>
    <row r="147" spans="1:10">
      <c r="A147" s="5">
        <v>146</v>
      </c>
      <c r="B147" s="5" t="s">
        <v>1436</v>
      </c>
      <c r="C147" s="5" t="s">
        <v>169</v>
      </c>
      <c r="D147" s="5" t="s">
        <v>1989</v>
      </c>
      <c r="E147" s="5" t="s">
        <v>1990</v>
      </c>
      <c r="F147" s="5" t="s">
        <v>1991</v>
      </c>
      <c r="G147" s="5" t="s">
        <v>1733</v>
      </c>
      <c r="H147" s="5" t="s">
        <v>1684</v>
      </c>
      <c r="J147" s="5" t="s">
        <v>2868</v>
      </c>
    </row>
    <row r="148" spans="1:10">
      <c r="A148" s="5">
        <v>147</v>
      </c>
      <c r="B148" s="5" t="s">
        <v>1436</v>
      </c>
      <c r="C148" s="5" t="s">
        <v>169</v>
      </c>
      <c r="D148" s="5" t="s">
        <v>2959</v>
      </c>
      <c r="E148" s="5" t="s">
        <v>2960</v>
      </c>
      <c r="F148" s="5" t="s">
        <v>2961</v>
      </c>
      <c r="G148" s="5" t="s">
        <v>1570</v>
      </c>
      <c r="H148" s="5" t="s">
        <v>2962</v>
      </c>
      <c r="J148" s="5" t="s">
        <v>2868</v>
      </c>
    </row>
    <row r="149" spans="1:10">
      <c r="A149" s="5">
        <v>148</v>
      </c>
      <c r="B149" s="5" t="s">
        <v>1436</v>
      </c>
      <c r="C149" s="5" t="s">
        <v>169</v>
      </c>
      <c r="D149" s="5" t="s">
        <v>1992</v>
      </c>
      <c r="E149" s="5" t="s">
        <v>1993</v>
      </c>
      <c r="F149" s="5" t="s">
        <v>1994</v>
      </c>
      <c r="G149" s="5" t="s">
        <v>1615</v>
      </c>
      <c r="J149" s="5" t="s">
        <v>2868</v>
      </c>
    </row>
    <row r="150" spans="1:10">
      <c r="A150" s="5">
        <v>149</v>
      </c>
      <c r="B150" s="5" t="s">
        <v>1436</v>
      </c>
      <c r="C150" s="5" t="s">
        <v>169</v>
      </c>
      <c r="D150" s="5" t="s">
        <v>1995</v>
      </c>
      <c r="E150" s="5" t="s">
        <v>1996</v>
      </c>
      <c r="F150" s="5" t="s">
        <v>1997</v>
      </c>
      <c r="G150" s="5" t="s">
        <v>1467</v>
      </c>
      <c r="H150" s="5" t="s">
        <v>1998</v>
      </c>
      <c r="J150" s="5" t="s">
        <v>2868</v>
      </c>
    </row>
    <row r="151" spans="1:10">
      <c r="A151" s="5">
        <v>150</v>
      </c>
      <c r="B151" s="5" t="s">
        <v>1436</v>
      </c>
      <c r="C151" s="5" t="s">
        <v>169</v>
      </c>
      <c r="D151" s="5" t="s">
        <v>1999</v>
      </c>
      <c r="E151" s="5" t="s">
        <v>2000</v>
      </c>
      <c r="F151" s="5" t="s">
        <v>2001</v>
      </c>
      <c r="G151" s="5" t="s">
        <v>1453</v>
      </c>
      <c r="H151" s="5" t="s">
        <v>2002</v>
      </c>
      <c r="J151" s="5" t="s">
        <v>2868</v>
      </c>
    </row>
    <row r="152" spans="1:10">
      <c r="A152" s="5">
        <v>151</v>
      </c>
      <c r="B152" s="5" t="s">
        <v>1436</v>
      </c>
      <c r="C152" s="5" t="s">
        <v>169</v>
      </c>
      <c r="D152" s="5" t="s">
        <v>2003</v>
      </c>
      <c r="E152" s="5" t="s">
        <v>2004</v>
      </c>
      <c r="F152" s="5" t="s">
        <v>2005</v>
      </c>
      <c r="G152" s="5" t="s">
        <v>1554</v>
      </c>
      <c r="H152" s="5" t="s">
        <v>1684</v>
      </c>
      <c r="J152" s="5" t="s">
        <v>2868</v>
      </c>
    </row>
    <row r="153" spans="1:10">
      <c r="A153" s="5">
        <v>152</v>
      </c>
      <c r="B153" s="5" t="s">
        <v>1436</v>
      </c>
      <c r="C153" s="5" t="s">
        <v>169</v>
      </c>
      <c r="D153" s="5" t="s">
        <v>2006</v>
      </c>
      <c r="E153" s="5" t="s">
        <v>2007</v>
      </c>
      <c r="F153" s="5" t="s">
        <v>2008</v>
      </c>
      <c r="G153" s="5" t="s">
        <v>1467</v>
      </c>
      <c r="H153" s="5" t="s">
        <v>2009</v>
      </c>
      <c r="J153" s="5" t="s">
        <v>2868</v>
      </c>
    </row>
    <row r="154" spans="1:10">
      <c r="A154" s="5">
        <v>153</v>
      </c>
      <c r="B154" s="5" t="s">
        <v>1436</v>
      </c>
      <c r="C154" s="5" t="s">
        <v>169</v>
      </c>
      <c r="D154" s="5" t="s">
        <v>2963</v>
      </c>
      <c r="E154" s="5" t="s">
        <v>2964</v>
      </c>
      <c r="F154" s="5" t="s">
        <v>2965</v>
      </c>
      <c r="G154" s="5" t="s">
        <v>1570</v>
      </c>
      <c r="H154" s="5" t="s">
        <v>2966</v>
      </c>
      <c r="J154" s="5" t="s">
        <v>2868</v>
      </c>
    </row>
    <row r="155" spans="1:10">
      <c r="A155" s="5">
        <v>154</v>
      </c>
      <c r="B155" s="5" t="s">
        <v>1436</v>
      </c>
      <c r="C155" s="5" t="s">
        <v>169</v>
      </c>
      <c r="D155" s="5" t="s">
        <v>2010</v>
      </c>
      <c r="E155" s="5" t="s">
        <v>2011</v>
      </c>
      <c r="F155" s="5" t="s">
        <v>2012</v>
      </c>
      <c r="G155" s="5" t="s">
        <v>1688</v>
      </c>
      <c r="H155" s="5" t="s">
        <v>2013</v>
      </c>
      <c r="J155" s="5" t="s">
        <v>2868</v>
      </c>
    </row>
    <row r="156" spans="1:10">
      <c r="A156" s="5">
        <v>155</v>
      </c>
      <c r="B156" s="5" t="s">
        <v>1436</v>
      </c>
      <c r="C156" s="5" t="s">
        <v>169</v>
      </c>
      <c r="D156" s="5" t="s">
        <v>2014</v>
      </c>
      <c r="E156" s="5" t="s">
        <v>2015</v>
      </c>
      <c r="F156" s="5" t="s">
        <v>2016</v>
      </c>
      <c r="G156" s="5" t="s">
        <v>1757</v>
      </c>
      <c r="H156" s="5" t="s">
        <v>1796</v>
      </c>
      <c r="J156" s="5" t="s">
        <v>2868</v>
      </c>
    </row>
    <row r="157" spans="1:10">
      <c r="A157" s="5">
        <v>156</v>
      </c>
      <c r="B157" s="5" t="s">
        <v>1436</v>
      </c>
      <c r="C157" s="5" t="s">
        <v>169</v>
      </c>
      <c r="D157" s="5" t="s">
        <v>2967</v>
      </c>
      <c r="E157" s="5" t="s">
        <v>2968</v>
      </c>
      <c r="F157" s="5" t="s">
        <v>2969</v>
      </c>
      <c r="G157" s="5" t="s">
        <v>1543</v>
      </c>
      <c r="J157" s="5" t="s">
        <v>2868</v>
      </c>
    </row>
    <row r="158" spans="1:10">
      <c r="A158" s="5">
        <v>157</v>
      </c>
      <c r="B158" s="5" t="s">
        <v>1436</v>
      </c>
      <c r="C158" s="5" t="s">
        <v>169</v>
      </c>
      <c r="D158" s="5" t="s">
        <v>2017</v>
      </c>
      <c r="E158" s="5" t="s">
        <v>2018</v>
      </c>
      <c r="F158" s="5" t="s">
        <v>2019</v>
      </c>
      <c r="G158" s="5" t="s">
        <v>1543</v>
      </c>
      <c r="H158" s="5" t="s">
        <v>2020</v>
      </c>
      <c r="J158" s="5" t="s">
        <v>2868</v>
      </c>
    </row>
    <row r="159" spans="1:10">
      <c r="A159" s="5">
        <v>158</v>
      </c>
      <c r="B159" s="5" t="s">
        <v>1436</v>
      </c>
      <c r="C159" s="5" t="s">
        <v>169</v>
      </c>
      <c r="D159" s="5" t="s">
        <v>2021</v>
      </c>
      <c r="E159" s="5" t="s">
        <v>2022</v>
      </c>
      <c r="F159" s="5" t="s">
        <v>2023</v>
      </c>
      <c r="G159" s="5" t="s">
        <v>1444</v>
      </c>
      <c r="H159" s="5" t="s">
        <v>2024</v>
      </c>
      <c r="J159" s="5" t="s">
        <v>2868</v>
      </c>
    </row>
    <row r="160" spans="1:10">
      <c r="A160" s="5">
        <v>159</v>
      </c>
      <c r="B160" s="5" t="s">
        <v>1436</v>
      </c>
      <c r="C160" s="5" t="s">
        <v>169</v>
      </c>
      <c r="D160" s="5" t="s">
        <v>2025</v>
      </c>
      <c r="E160" s="5" t="s">
        <v>2026</v>
      </c>
      <c r="F160" s="5" t="s">
        <v>2027</v>
      </c>
      <c r="G160" s="5" t="s">
        <v>1538</v>
      </c>
      <c r="H160" s="5" t="s">
        <v>2028</v>
      </c>
      <c r="J160" s="5" t="s">
        <v>2868</v>
      </c>
    </row>
    <row r="161" spans="1:10">
      <c r="A161" s="5">
        <v>160</v>
      </c>
      <c r="B161" s="5" t="s">
        <v>1436</v>
      </c>
      <c r="C161" s="5" t="s">
        <v>169</v>
      </c>
      <c r="D161" s="5" t="s">
        <v>2029</v>
      </c>
      <c r="E161" s="5" t="s">
        <v>2030</v>
      </c>
      <c r="F161" s="5" t="s">
        <v>2031</v>
      </c>
      <c r="G161" s="5" t="s">
        <v>1543</v>
      </c>
      <c r="H161" s="5" t="s">
        <v>2032</v>
      </c>
      <c r="J161" s="5" t="s">
        <v>2868</v>
      </c>
    </row>
    <row r="162" spans="1:10">
      <c r="A162" s="5">
        <v>161</v>
      </c>
      <c r="B162" s="5" t="s">
        <v>1436</v>
      </c>
      <c r="C162" s="5" t="s">
        <v>169</v>
      </c>
      <c r="D162" s="5" t="s">
        <v>2033</v>
      </c>
      <c r="E162" s="5" t="s">
        <v>2034</v>
      </c>
      <c r="F162" s="5" t="s">
        <v>2035</v>
      </c>
      <c r="G162" s="5" t="s">
        <v>1449</v>
      </c>
      <c r="H162" s="5" t="s">
        <v>2036</v>
      </c>
      <c r="J162" s="5" t="s">
        <v>2868</v>
      </c>
    </row>
    <row r="163" spans="1:10">
      <c r="A163" s="5">
        <v>162</v>
      </c>
      <c r="B163" s="5" t="s">
        <v>1436</v>
      </c>
      <c r="C163" s="5" t="s">
        <v>169</v>
      </c>
      <c r="D163" s="5" t="s">
        <v>2037</v>
      </c>
      <c r="E163" s="5" t="s">
        <v>2038</v>
      </c>
      <c r="F163" s="5" t="s">
        <v>2039</v>
      </c>
      <c r="G163" s="5" t="s">
        <v>1673</v>
      </c>
      <c r="J163" s="5" t="s">
        <v>2868</v>
      </c>
    </row>
    <row r="164" spans="1:10">
      <c r="A164" s="5">
        <v>163</v>
      </c>
      <c r="B164" s="5" t="s">
        <v>1436</v>
      </c>
      <c r="C164" s="5" t="s">
        <v>169</v>
      </c>
      <c r="D164" s="5" t="s">
        <v>2040</v>
      </c>
      <c r="E164" s="5" t="s">
        <v>2041</v>
      </c>
      <c r="F164" s="5" t="s">
        <v>2042</v>
      </c>
      <c r="G164" s="5" t="s">
        <v>1688</v>
      </c>
      <c r="H164" s="5" t="s">
        <v>2043</v>
      </c>
      <c r="J164" s="5" t="s">
        <v>2868</v>
      </c>
    </row>
    <row r="165" spans="1:10">
      <c r="A165" s="5">
        <v>164</v>
      </c>
      <c r="B165" s="5" t="s">
        <v>1436</v>
      </c>
      <c r="C165" s="5" t="s">
        <v>169</v>
      </c>
      <c r="D165" s="5" t="s">
        <v>2044</v>
      </c>
      <c r="E165" s="5" t="s">
        <v>2045</v>
      </c>
      <c r="F165" s="5" t="s">
        <v>2046</v>
      </c>
      <c r="G165" s="5" t="s">
        <v>1728</v>
      </c>
      <c r="H165" s="5" t="s">
        <v>2047</v>
      </c>
      <c r="J165" s="5" t="s">
        <v>2868</v>
      </c>
    </row>
    <row r="166" spans="1:10">
      <c r="A166" s="5">
        <v>165</v>
      </c>
      <c r="B166" s="5" t="s">
        <v>1436</v>
      </c>
      <c r="C166" s="5" t="s">
        <v>169</v>
      </c>
      <c r="D166" s="5" t="s">
        <v>2048</v>
      </c>
      <c r="E166" s="5" t="s">
        <v>2049</v>
      </c>
      <c r="F166" s="5" t="s">
        <v>2050</v>
      </c>
      <c r="G166" s="5" t="s">
        <v>1728</v>
      </c>
      <c r="H166" s="5" t="s">
        <v>2032</v>
      </c>
      <c r="J166" s="5" t="s">
        <v>2868</v>
      </c>
    </row>
    <row r="167" spans="1:10">
      <c r="A167" s="5">
        <v>166</v>
      </c>
      <c r="B167" s="5" t="s">
        <v>1436</v>
      </c>
      <c r="C167" s="5" t="s">
        <v>169</v>
      </c>
      <c r="D167" s="5" t="s">
        <v>2051</v>
      </c>
      <c r="E167" s="5" t="s">
        <v>2052</v>
      </c>
      <c r="F167" s="5" t="s">
        <v>2053</v>
      </c>
      <c r="G167" s="5" t="s">
        <v>1728</v>
      </c>
      <c r="H167" s="5" t="s">
        <v>2054</v>
      </c>
      <c r="J167" s="5" t="s">
        <v>2868</v>
      </c>
    </row>
    <row r="168" spans="1:10">
      <c r="A168" s="5">
        <v>167</v>
      </c>
      <c r="B168" s="5" t="s">
        <v>1436</v>
      </c>
      <c r="C168" s="5" t="s">
        <v>169</v>
      </c>
      <c r="D168" s="5" t="s">
        <v>2055</v>
      </c>
      <c r="E168" s="5" t="s">
        <v>2056</v>
      </c>
      <c r="F168" s="5" t="s">
        <v>2057</v>
      </c>
      <c r="G168" s="5" t="s">
        <v>1757</v>
      </c>
      <c r="H168" s="5" t="s">
        <v>2058</v>
      </c>
      <c r="J168" s="5" t="s">
        <v>2868</v>
      </c>
    </row>
    <row r="169" spans="1:10">
      <c r="A169" s="5">
        <v>168</v>
      </c>
      <c r="B169" s="5" t="s">
        <v>1436</v>
      </c>
      <c r="C169" s="5" t="s">
        <v>169</v>
      </c>
      <c r="D169" s="5" t="s">
        <v>2059</v>
      </c>
      <c r="E169" s="5" t="s">
        <v>2060</v>
      </c>
      <c r="F169" s="5" t="s">
        <v>2061</v>
      </c>
      <c r="G169" s="5" t="s">
        <v>1620</v>
      </c>
      <c r="H169" s="5" t="s">
        <v>2062</v>
      </c>
      <c r="J169" s="5" t="s">
        <v>2868</v>
      </c>
    </row>
    <row r="170" spans="1:10">
      <c r="A170" s="5">
        <v>169</v>
      </c>
      <c r="B170" s="5" t="s">
        <v>1436</v>
      </c>
      <c r="C170" s="5" t="s">
        <v>169</v>
      </c>
      <c r="D170" s="5" t="s">
        <v>2063</v>
      </c>
      <c r="E170" s="5" t="s">
        <v>2064</v>
      </c>
      <c r="F170" s="5" t="s">
        <v>2065</v>
      </c>
      <c r="G170" s="5" t="s">
        <v>1559</v>
      </c>
      <c r="H170" s="5" t="s">
        <v>2066</v>
      </c>
      <c r="J170" s="5" t="s">
        <v>2868</v>
      </c>
    </row>
    <row r="171" spans="1:10">
      <c r="A171" s="5">
        <v>170</v>
      </c>
      <c r="B171" s="5" t="s">
        <v>1436</v>
      </c>
      <c r="C171" s="5" t="s">
        <v>169</v>
      </c>
      <c r="D171" s="5" t="s">
        <v>2067</v>
      </c>
      <c r="E171" s="5" t="s">
        <v>2068</v>
      </c>
      <c r="F171" s="5" t="s">
        <v>2069</v>
      </c>
      <c r="G171" s="5" t="s">
        <v>1554</v>
      </c>
      <c r="H171" s="5" t="s">
        <v>2070</v>
      </c>
      <c r="J171" s="5" t="s">
        <v>2868</v>
      </c>
    </row>
    <row r="172" spans="1:10">
      <c r="A172" s="5">
        <v>171</v>
      </c>
      <c r="B172" s="5" t="s">
        <v>1436</v>
      </c>
      <c r="C172" s="5" t="s">
        <v>169</v>
      </c>
      <c r="D172" s="5" t="s">
        <v>2071</v>
      </c>
      <c r="E172" s="5" t="s">
        <v>2072</v>
      </c>
      <c r="F172" s="5" t="s">
        <v>2073</v>
      </c>
      <c r="G172" s="5" t="s">
        <v>1620</v>
      </c>
      <c r="H172" s="5" t="s">
        <v>2074</v>
      </c>
      <c r="J172" s="5" t="s">
        <v>2868</v>
      </c>
    </row>
    <row r="173" spans="1:10">
      <c r="A173" s="5">
        <v>172</v>
      </c>
      <c r="B173" s="5" t="s">
        <v>1436</v>
      </c>
      <c r="C173" s="5" t="s">
        <v>169</v>
      </c>
      <c r="D173" s="5" t="s">
        <v>2075</v>
      </c>
      <c r="E173" s="5" t="s">
        <v>2076</v>
      </c>
      <c r="F173" s="5" t="s">
        <v>2077</v>
      </c>
      <c r="G173" s="5" t="s">
        <v>1782</v>
      </c>
      <c r="H173" s="5" t="s">
        <v>2078</v>
      </c>
      <c r="J173" s="5" t="s">
        <v>2868</v>
      </c>
    </row>
    <row r="174" spans="1:10">
      <c r="A174" s="5">
        <v>173</v>
      </c>
      <c r="B174" s="5" t="s">
        <v>1436</v>
      </c>
      <c r="C174" s="5" t="s">
        <v>169</v>
      </c>
      <c r="D174" s="5" t="s">
        <v>2079</v>
      </c>
      <c r="E174" s="5" t="s">
        <v>2080</v>
      </c>
      <c r="F174" s="5" t="s">
        <v>2081</v>
      </c>
      <c r="G174" s="5" t="s">
        <v>1651</v>
      </c>
      <c r="H174" s="5" t="s">
        <v>2082</v>
      </c>
      <c r="J174" s="5" t="s">
        <v>2868</v>
      </c>
    </row>
    <row r="175" spans="1:10">
      <c r="A175" s="5">
        <v>174</v>
      </c>
      <c r="B175" s="5" t="s">
        <v>1436</v>
      </c>
      <c r="C175" s="5" t="s">
        <v>169</v>
      </c>
      <c r="D175" s="5" t="s">
        <v>2083</v>
      </c>
      <c r="E175" s="5" t="s">
        <v>2084</v>
      </c>
      <c r="F175" s="5" t="s">
        <v>2085</v>
      </c>
      <c r="G175" s="5" t="s">
        <v>1475</v>
      </c>
      <c r="H175" s="5" t="s">
        <v>2086</v>
      </c>
      <c r="J175" s="5" t="s">
        <v>2868</v>
      </c>
    </row>
    <row r="176" spans="1:10">
      <c r="A176" s="5">
        <v>175</v>
      </c>
      <c r="B176" s="5" t="s">
        <v>1436</v>
      </c>
      <c r="C176" s="5" t="s">
        <v>169</v>
      </c>
      <c r="D176" s="5" t="s">
        <v>2087</v>
      </c>
      <c r="E176" s="5" t="s">
        <v>2088</v>
      </c>
      <c r="F176" s="5" t="s">
        <v>2089</v>
      </c>
      <c r="G176" s="5" t="s">
        <v>1554</v>
      </c>
      <c r="H176" s="5" t="s">
        <v>1796</v>
      </c>
      <c r="J176" s="5" t="s">
        <v>2868</v>
      </c>
    </row>
    <row r="177" spans="1:10">
      <c r="A177" s="5">
        <v>176</v>
      </c>
      <c r="B177" s="5" t="s">
        <v>1436</v>
      </c>
      <c r="C177" s="5" t="s">
        <v>169</v>
      </c>
      <c r="D177" s="5" t="s">
        <v>2090</v>
      </c>
      <c r="E177" s="5" t="s">
        <v>2091</v>
      </c>
      <c r="F177" s="5" t="s">
        <v>2092</v>
      </c>
      <c r="G177" s="5" t="s">
        <v>1475</v>
      </c>
      <c r="H177" s="5" t="s">
        <v>1550</v>
      </c>
      <c r="J177" s="5" t="s">
        <v>2868</v>
      </c>
    </row>
    <row r="178" spans="1:10">
      <c r="A178" s="5">
        <v>177</v>
      </c>
      <c r="B178" s="5" t="s">
        <v>1436</v>
      </c>
      <c r="C178" s="5" t="s">
        <v>169</v>
      </c>
      <c r="D178" s="5" t="s">
        <v>2093</v>
      </c>
      <c r="E178" s="5" t="s">
        <v>2094</v>
      </c>
      <c r="F178" s="5" t="s">
        <v>2095</v>
      </c>
      <c r="G178" s="5" t="s">
        <v>1458</v>
      </c>
      <c r="H178" s="5" t="s">
        <v>2096</v>
      </c>
      <c r="J178" s="5" t="s">
        <v>2868</v>
      </c>
    </row>
    <row r="179" spans="1:10">
      <c r="A179" s="5">
        <v>178</v>
      </c>
      <c r="B179" s="5" t="s">
        <v>1436</v>
      </c>
      <c r="C179" s="5" t="s">
        <v>169</v>
      </c>
      <c r="D179" s="5" t="s">
        <v>2097</v>
      </c>
      <c r="E179" s="5" t="s">
        <v>2098</v>
      </c>
      <c r="F179" s="5" t="s">
        <v>2099</v>
      </c>
      <c r="G179" s="5" t="s">
        <v>1458</v>
      </c>
      <c r="H179" s="5" t="s">
        <v>2100</v>
      </c>
      <c r="J179" s="5" t="s">
        <v>2868</v>
      </c>
    </row>
    <row r="180" spans="1:10">
      <c r="A180" s="5">
        <v>179</v>
      </c>
      <c r="B180" s="5" t="s">
        <v>1436</v>
      </c>
      <c r="C180" s="5" t="s">
        <v>169</v>
      </c>
      <c r="D180" s="5" t="s">
        <v>2101</v>
      </c>
      <c r="E180" s="5" t="s">
        <v>2102</v>
      </c>
      <c r="F180" s="5" t="s">
        <v>2103</v>
      </c>
      <c r="G180" s="5" t="s">
        <v>2104</v>
      </c>
      <c r="J180" s="5" t="s">
        <v>2868</v>
      </c>
    </row>
    <row r="181" spans="1:10">
      <c r="A181" s="5">
        <v>180</v>
      </c>
      <c r="B181" s="5" t="s">
        <v>1436</v>
      </c>
      <c r="C181" s="5" t="s">
        <v>169</v>
      </c>
      <c r="D181" s="5" t="s">
        <v>2105</v>
      </c>
      <c r="E181" s="5" t="s">
        <v>2106</v>
      </c>
      <c r="F181" s="5" t="s">
        <v>2107</v>
      </c>
      <c r="G181" s="5" t="s">
        <v>1449</v>
      </c>
      <c r="H181" s="5" t="s">
        <v>2108</v>
      </c>
      <c r="J181" s="5" t="s">
        <v>2868</v>
      </c>
    </row>
    <row r="182" spans="1:10">
      <c r="A182" s="5">
        <v>181</v>
      </c>
      <c r="B182" s="5" t="s">
        <v>1436</v>
      </c>
      <c r="C182" s="5" t="s">
        <v>169</v>
      </c>
      <c r="D182" s="5" t="s">
        <v>2109</v>
      </c>
      <c r="E182" s="5" t="s">
        <v>2110</v>
      </c>
      <c r="F182" s="5" t="s">
        <v>2111</v>
      </c>
      <c r="G182" s="5" t="s">
        <v>1453</v>
      </c>
      <c r="H182" s="5" t="s">
        <v>2112</v>
      </c>
      <c r="J182" s="5" t="s">
        <v>2868</v>
      </c>
    </row>
    <row r="183" spans="1:10">
      <c r="A183" s="5">
        <v>182</v>
      </c>
      <c r="B183" s="5" t="s">
        <v>1436</v>
      </c>
      <c r="C183" s="5" t="s">
        <v>169</v>
      </c>
      <c r="D183" s="5" t="s">
        <v>2113</v>
      </c>
      <c r="E183" s="5" t="s">
        <v>2114</v>
      </c>
      <c r="F183" s="5" t="s">
        <v>2115</v>
      </c>
      <c r="G183" s="5" t="s">
        <v>1444</v>
      </c>
      <c r="H183" s="5" t="s">
        <v>2116</v>
      </c>
      <c r="J183" s="5" t="s">
        <v>2868</v>
      </c>
    </row>
    <row r="184" spans="1:10">
      <c r="A184" s="5">
        <v>183</v>
      </c>
      <c r="B184" s="5" t="s">
        <v>1436</v>
      </c>
      <c r="C184" s="5" t="s">
        <v>169</v>
      </c>
      <c r="D184" s="5" t="s">
        <v>2117</v>
      </c>
      <c r="E184" s="5" t="s">
        <v>2118</v>
      </c>
      <c r="F184" s="5" t="s">
        <v>2119</v>
      </c>
      <c r="G184" s="5" t="s">
        <v>1554</v>
      </c>
      <c r="J184" s="5" t="s">
        <v>2868</v>
      </c>
    </row>
    <row r="185" spans="1:10">
      <c r="A185" s="5">
        <v>184</v>
      </c>
      <c r="B185" s="5" t="s">
        <v>1436</v>
      </c>
      <c r="C185" s="5" t="s">
        <v>169</v>
      </c>
      <c r="D185" s="5" t="s">
        <v>2120</v>
      </c>
      <c r="E185" s="5" t="s">
        <v>2121</v>
      </c>
      <c r="F185" s="5" t="s">
        <v>2122</v>
      </c>
      <c r="G185" s="5" t="s">
        <v>1651</v>
      </c>
      <c r="H185" s="5" t="s">
        <v>2123</v>
      </c>
      <c r="J185" s="5" t="s">
        <v>2868</v>
      </c>
    </row>
    <row r="186" spans="1:10">
      <c r="A186" s="5">
        <v>185</v>
      </c>
      <c r="B186" s="5" t="s">
        <v>1436</v>
      </c>
      <c r="C186" s="5" t="s">
        <v>169</v>
      </c>
      <c r="D186" s="5" t="s">
        <v>2124</v>
      </c>
      <c r="E186" s="5" t="s">
        <v>2125</v>
      </c>
      <c r="F186" s="5" t="s">
        <v>2126</v>
      </c>
      <c r="G186" s="5" t="s">
        <v>1521</v>
      </c>
      <c r="J186" s="5" t="s">
        <v>2868</v>
      </c>
    </row>
    <row r="187" spans="1:10">
      <c r="A187" s="5">
        <v>186</v>
      </c>
      <c r="B187" s="5" t="s">
        <v>1436</v>
      </c>
      <c r="C187" s="5" t="s">
        <v>169</v>
      </c>
      <c r="D187" s="5" t="s">
        <v>2127</v>
      </c>
      <c r="E187" s="5" t="s">
        <v>2128</v>
      </c>
      <c r="F187" s="5" t="s">
        <v>2129</v>
      </c>
      <c r="G187" s="5" t="s">
        <v>1538</v>
      </c>
      <c r="H187" s="5" t="s">
        <v>2130</v>
      </c>
      <c r="I187" s="5" t="s">
        <v>2970</v>
      </c>
      <c r="J187" s="5" t="s">
        <v>2868</v>
      </c>
    </row>
    <row r="188" spans="1:10">
      <c r="A188" s="5">
        <v>187</v>
      </c>
      <c r="B188" s="5" t="s">
        <v>1436</v>
      </c>
      <c r="C188" s="5" t="s">
        <v>169</v>
      </c>
      <c r="D188" s="5" t="s">
        <v>2131</v>
      </c>
      <c r="E188" s="5" t="s">
        <v>2132</v>
      </c>
      <c r="F188" s="5" t="s">
        <v>2133</v>
      </c>
      <c r="G188" s="5" t="s">
        <v>1543</v>
      </c>
      <c r="J188" s="5" t="s">
        <v>2868</v>
      </c>
    </row>
    <row r="189" spans="1:10">
      <c r="A189" s="5">
        <v>188</v>
      </c>
      <c r="B189" s="5" t="s">
        <v>1436</v>
      </c>
      <c r="C189" s="5" t="s">
        <v>169</v>
      </c>
      <c r="D189" s="5" t="s">
        <v>2134</v>
      </c>
      <c r="E189" s="5" t="s">
        <v>2135</v>
      </c>
      <c r="F189" s="5" t="s">
        <v>2136</v>
      </c>
      <c r="G189" s="5" t="s">
        <v>1458</v>
      </c>
      <c r="J189" s="5" t="s">
        <v>2868</v>
      </c>
    </row>
    <row r="190" spans="1:10">
      <c r="A190" s="5">
        <v>189</v>
      </c>
      <c r="B190" s="5" t="s">
        <v>1436</v>
      </c>
      <c r="C190" s="5" t="s">
        <v>169</v>
      </c>
      <c r="D190" s="5" t="s">
        <v>2137</v>
      </c>
      <c r="E190" s="5" t="s">
        <v>2138</v>
      </c>
      <c r="F190" s="5" t="s">
        <v>2139</v>
      </c>
      <c r="G190" s="5" t="s">
        <v>1570</v>
      </c>
      <c r="H190" s="5" t="s">
        <v>2140</v>
      </c>
      <c r="J190" s="5" t="s">
        <v>2868</v>
      </c>
    </row>
    <row r="191" spans="1:10">
      <c r="A191" s="5">
        <v>190</v>
      </c>
      <c r="B191" s="5" t="s">
        <v>1436</v>
      </c>
      <c r="C191" s="5" t="s">
        <v>169</v>
      </c>
      <c r="D191" s="5" t="s">
        <v>2141</v>
      </c>
      <c r="E191" s="5" t="s">
        <v>2142</v>
      </c>
      <c r="F191" s="5" t="s">
        <v>2143</v>
      </c>
      <c r="G191" s="5" t="s">
        <v>1683</v>
      </c>
      <c r="J191" s="5" t="s">
        <v>2868</v>
      </c>
    </row>
    <row r="192" spans="1:10">
      <c r="A192" s="5">
        <v>191</v>
      </c>
      <c r="B192" s="5" t="s">
        <v>1436</v>
      </c>
      <c r="C192" s="5" t="s">
        <v>169</v>
      </c>
      <c r="D192" s="5" t="s">
        <v>2144</v>
      </c>
      <c r="E192" s="5" t="s">
        <v>2145</v>
      </c>
      <c r="F192" s="5" t="s">
        <v>2146</v>
      </c>
      <c r="G192" s="5" t="s">
        <v>1449</v>
      </c>
      <c r="H192" s="5" t="s">
        <v>2147</v>
      </c>
      <c r="J192" s="5" t="s">
        <v>2868</v>
      </c>
    </row>
    <row r="193" spans="1:10">
      <c r="A193" s="5">
        <v>192</v>
      </c>
      <c r="B193" s="5" t="s">
        <v>1436</v>
      </c>
      <c r="C193" s="5" t="s">
        <v>169</v>
      </c>
      <c r="D193" s="5" t="s">
        <v>2148</v>
      </c>
      <c r="E193" s="5" t="s">
        <v>2149</v>
      </c>
      <c r="F193" s="5" t="s">
        <v>2150</v>
      </c>
      <c r="G193" s="5" t="s">
        <v>1620</v>
      </c>
      <c r="H193" s="5" t="s">
        <v>2151</v>
      </c>
      <c r="J193" s="5" t="s">
        <v>2868</v>
      </c>
    </row>
    <row r="194" spans="1:10">
      <c r="A194" s="5">
        <v>193</v>
      </c>
      <c r="B194" s="5" t="s">
        <v>1436</v>
      </c>
      <c r="C194" s="5" t="s">
        <v>169</v>
      </c>
      <c r="D194" s="5" t="s">
        <v>2152</v>
      </c>
      <c r="E194" s="5" t="s">
        <v>2153</v>
      </c>
      <c r="F194" s="5" t="s">
        <v>2154</v>
      </c>
      <c r="G194" s="5" t="s">
        <v>1559</v>
      </c>
      <c r="H194" s="5" t="s">
        <v>2155</v>
      </c>
      <c r="J194" s="5" t="s">
        <v>2868</v>
      </c>
    </row>
    <row r="195" spans="1:10">
      <c r="A195" s="5">
        <v>194</v>
      </c>
      <c r="B195" s="5" t="s">
        <v>1436</v>
      </c>
      <c r="C195" s="5" t="s">
        <v>169</v>
      </c>
      <c r="D195" s="5" t="s">
        <v>2156</v>
      </c>
      <c r="E195" s="5" t="s">
        <v>2153</v>
      </c>
      <c r="F195" s="5" t="s">
        <v>2157</v>
      </c>
      <c r="G195" s="5" t="s">
        <v>1847</v>
      </c>
      <c r="J195" s="5" t="s">
        <v>2868</v>
      </c>
    </row>
    <row r="196" spans="1:10">
      <c r="A196" s="5">
        <v>195</v>
      </c>
      <c r="B196" s="5" t="s">
        <v>1436</v>
      </c>
      <c r="C196" s="5" t="s">
        <v>169</v>
      </c>
      <c r="D196" s="5" t="s">
        <v>2158</v>
      </c>
      <c r="E196" s="5" t="s">
        <v>2159</v>
      </c>
      <c r="F196" s="5" t="s">
        <v>2160</v>
      </c>
      <c r="G196" s="5" t="s">
        <v>1847</v>
      </c>
      <c r="H196" s="5" t="s">
        <v>2161</v>
      </c>
      <c r="J196" s="5" t="s">
        <v>2868</v>
      </c>
    </row>
    <row r="197" spans="1:10">
      <c r="A197" s="5">
        <v>196</v>
      </c>
      <c r="B197" s="5" t="s">
        <v>1436</v>
      </c>
      <c r="C197" s="5" t="s">
        <v>169</v>
      </c>
      <c r="D197" s="5" t="s">
        <v>2162</v>
      </c>
      <c r="E197" s="5" t="s">
        <v>2163</v>
      </c>
      <c r="F197" s="5" t="s">
        <v>2164</v>
      </c>
      <c r="G197" s="5" t="s">
        <v>2165</v>
      </c>
      <c r="H197" s="5" t="s">
        <v>2166</v>
      </c>
      <c r="J197" s="5" t="s">
        <v>2868</v>
      </c>
    </row>
    <row r="198" spans="1:10">
      <c r="A198" s="5">
        <v>197</v>
      </c>
      <c r="B198" s="5" t="s">
        <v>1436</v>
      </c>
      <c r="C198" s="5" t="s">
        <v>169</v>
      </c>
      <c r="D198" s="5" t="s">
        <v>2167</v>
      </c>
      <c r="E198" s="5" t="s">
        <v>2168</v>
      </c>
      <c r="F198" s="5" t="s">
        <v>2169</v>
      </c>
      <c r="G198" s="5" t="s">
        <v>1847</v>
      </c>
      <c r="H198" s="5" t="s">
        <v>2170</v>
      </c>
      <c r="J198" s="5" t="s">
        <v>2868</v>
      </c>
    </row>
    <row r="199" spans="1:10">
      <c r="A199" s="5">
        <v>198</v>
      </c>
      <c r="B199" s="5" t="s">
        <v>1436</v>
      </c>
      <c r="C199" s="5" t="s">
        <v>169</v>
      </c>
      <c r="D199" s="5" t="s">
        <v>2171</v>
      </c>
      <c r="E199" s="5" t="s">
        <v>2172</v>
      </c>
      <c r="F199" s="5" t="s">
        <v>2173</v>
      </c>
      <c r="G199" s="5" t="s">
        <v>1683</v>
      </c>
      <c r="J199" s="5" t="s">
        <v>2868</v>
      </c>
    </row>
    <row r="200" spans="1:10">
      <c r="A200" s="5">
        <v>199</v>
      </c>
      <c r="B200" s="5" t="s">
        <v>1436</v>
      </c>
      <c r="C200" s="5" t="s">
        <v>169</v>
      </c>
      <c r="D200" s="5" t="s">
        <v>2174</v>
      </c>
      <c r="E200" s="5" t="s">
        <v>2175</v>
      </c>
      <c r="F200" s="5" t="s">
        <v>2176</v>
      </c>
      <c r="G200" s="5" t="s">
        <v>2177</v>
      </c>
      <c r="H200" s="5" t="s">
        <v>2178</v>
      </c>
      <c r="J200" s="5" t="s">
        <v>2868</v>
      </c>
    </row>
    <row r="201" spans="1:10">
      <c r="A201" s="5">
        <v>200</v>
      </c>
      <c r="B201" s="5" t="s">
        <v>1436</v>
      </c>
      <c r="C201" s="5" t="s">
        <v>169</v>
      </c>
      <c r="D201" s="5" t="s">
        <v>2179</v>
      </c>
      <c r="E201" s="5" t="s">
        <v>2180</v>
      </c>
      <c r="F201" s="5" t="s">
        <v>2181</v>
      </c>
      <c r="G201" s="5" t="s">
        <v>1559</v>
      </c>
      <c r="H201" s="5" t="s">
        <v>2182</v>
      </c>
      <c r="J201" s="5" t="s">
        <v>2868</v>
      </c>
    </row>
    <row r="202" spans="1:10">
      <c r="A202" s="5">
        <v>201</v>
      </c>
      <c r="B202" s="5" t="s">
        <v>1436</v>
      </c>
      <c r="C202" s="5" t="s">
        <v>169</v>
      </c>
      <c r="D202" s="5" t="s">
        <v>2183</v>
      </c>
      <c r="E202" s="5" t="s">
        <v>2184</v>
      </c>
      <c r="F202" s="5" t="s">
        <v>2185</v>
      </c>
      <c r="G202" s="5" t="s">
        <v>1449</v>
      </c>
      <c r="J202" s="5" t="s">
        <v>2868</v>
      </c>
    </row>
    <row r="203" spans="1:10">
      <c r="A203" s="5">
        <v>202</v>
      </c>
      <c r="B203" s="5" t="s">
        <v>1436</v>
      </c>
      <c r="C203" s="5" t="s">
        <v>169</v>
      </c>
      <c r="D203" s="5" t="s">
        <v>2186</v>
      </c>
      <c r="E203" s="5" t="s">
        <v>2187</v>
      </c>
      <c r="F203" s="5" t="s">
        <v>2188</v>
      </c>
      <c r="G203" s="5" t="s">
        <v>1782</v>
      </c>
      <c r="H203" s="5" t="s">
        <v>2189</v>
      </c>
      <c r="J203" s="5" t="s">
        <v>2868</v>
      </c>
    </row>
    <row r="204" spans="1:10">
      <c r="A204" s="5">
        <v>203</v>
      </c>
      <c r="B204" s="5" t="s">
        <v>1436</v>
      </c>
      <c r="C204" s="5" t="s">
        <v>169</v>
      </c>
      <c r="D204" s="5" t="s">
        <v>2190</v>
      </c>
      <c r="E204" s="5" t="s">
        <v>2191</v>
      </c>
      <c r="F204" s="5" t="s">
        <v>2192</v>
      </c>
      <c r="G204" s="5" t="s">
        <v>2193</v>
      </c>
      <c r="H204" s="5" t="s">
        <v>2194</v>
      </c>
      <c r="J204" s="5" t="s">
        <v>2868</v>
      </c>
    </row>
    <row r="205" spans="1:10">
      <c r="A205" s="5">
        <v>204</v>
      </c>
      <c r="B205" s="5" t="s">
        <v>1436</v>
      </c>
      <c r="C205" s="5" t="s">
        <v>169</v>
      </c>
      <c r="D205" s="5" t="s">
        <v>2195</v>
      </c>
      <c r="E205" s="5" t="s">
        <v>2196</v>
      </c>
      <c r="F205" s="5" t="s">
        <v>2197</v>
      </c>
      <c r="G205" s="5" t="s">
        <v>1484</v>
      </c>
      <c r="H205" s="5" t="s">
        <v>2198</v>
      </c>
      <c r="J205" s="5" t="s">
        <v>2868</v>
      </c>
    </row>
    <row r="206" spans="1:10">
      <c r="A206" s="5">
        <v>205</v>
      </c>
      <c r="B206" s="5" t="s">
        <v>1436</v>
      </c>
      <c r="C206" s="5" t="s">
        <v>169</v>
      </c>
      <c r="D206" s="5" t="s">
        <v>2199</v>
      </c>
      <c r="E206" s="5" t="s">
        <v>2200</v>
      </c>
      <c r="F206" s="5" t="s">
        <v>2201</v>
      </c>
      <c r="G206" s="5" t="s">
        <v>1696</v>
      </c>
      <c r="H206" s="5" t="s">
        <v>2202</v>
      </c>
      <c r="J206" s="5" t="s">
        <v>2868</v>
      </c>
    </row>
    <row r="207" spans="1:10">
      <c r="A207" s="5">
        <v>206</v>
      </c>
      <c r="B207" s="5" t="s">
        <v>1436</v>
      </c>
      <c r="C207" s="5" t="s">
        <v>169</v>
      </c>
      <c r="D207" s="5" t="s">
        <v>2203</v>
      </c>
      <c r="E207" s="5" t="s">
        <v>2204</v>
      </c>
      <c r="F207" s="5" t="s">
        <v>2205</v>
      </c>
      <c r="G207" s="5" t="s">
        <v>2206</v>
      </c>
      <c r="J207" s="5" t="s">
        <v>2868</v>
      </c>
    </row>
    <row r="208" spans="1:10">
      <c r="A208" s="5">
        <v>207</v>
      </c>
      <c r="B208" s="5" t="s">
        <v>1436</v>
      </c>
      <c r="C208" s="5" t="s">
        <v>169</v>
      </c>
      <c r="D208" s="5" t="s">
        <v>2207</v>
      </c>
      <c r="E208" s="5" t="s">
        <v>2208</v>
      </c>
      <c r="F208" s="5" t="s">
        <v>2209</v>
      </c>
      <c r="G208" s="5" t="s">
        <v>1449</v>
      </c>
      <c r="J208" s="5" t="s">
        <v>2868</v>
      </c>
    </row>
    <row r="209" spans="1:10">
      <c r="A209" s="5">
        <v>208</v>
      </c>
      <c r="B209" s="5" t="s">
        <v>1436</v>
      </c>
      <c r="C209" s="5" t="s">
        <v>169</v>
      </c>
      <c r="D209" s="5" t="s">
        <v>2210</v>
      </c>
      <c r="E209" s="5" t="s">
        <v>2211</v>
      </c>
      <c r="F209" s="5" t="s">
        <v>2212</v>
      </c>
      <c r="G209" s="5" t="s">
        <v>1842</v>
      </c>
      <c r="H209" s="5" t="s">
        <v>2213</v>
      </c>
      <c r="J209" s="5" t="s">
        <v>2868</v>
      </c>
    </row>
    <row r="210" spans="1:10">
      <c r="A210" s="5">
        <v>209</v>
      </c>
      <c r="B210" s="5" t="s">
        <v>1436</v>
      </c>
      <c r="C210" s="5" t="s">
        <v>169</v>
      </c>
      <c r="D210" s="5" t="s">
        <v>2214</v>
      </c>
      <c r="E210" s="5" t="s">
        <v>2215</v>
      </c>
      <c r="F210" s="5" t="s">
        <v>2216</v>
      </c>
      <c r="G210" s="5" t="s">
        <v>1453</v>
      </c>
      <c r="J210" s="5" t="s">
        <v>2868</v>
      </c>
    </row>
    <row r="211" spans="1:10">
      <c r="A211" s="5">
        <v>210</v>
      </c>
      <c r="B211" s="5" t="s">
        <v>1436</v>
      </c>
      <c r="C211" s="5" t="s">
        <v>169</v>
      </c>
      <c r="D211" s="5" t="s">
        <v>2217</v>
      </c>
      <c r="E211" s="5" t="s">
        <v>2218</v>
      </c>
      <c r="F211" s="5" t="s">
        <v>2219</v>
      </c>
      <c r="G211" s="5" t="s">
        <v>1570</v>
      </c>
      <c r="H211" s="5" t="s">
        <v>2140</v>
      </c>
      <c r="J211" s="5" t="s">
        <v>2868</v>
      </c>
    </row>
    <row r="212" spans="1:10">
      <c r="A212" s="5">
        <v>211</v>
      </c>
      <c r="B212" s="5" t="s">
        <v>1436</v>
      </c>
      <c r="C212" s="5" t="s">
        <v>169</v>
      </c>
      <c r="D212" s="5" t="s">
        <v>2971</v>
      </c>
      <c r="E212" s="5" t="s">
        <v>2972</v>
      </c>
      <c r="F212" s="5" t="s">
        <v>2973</v>
      </c>
      <c r="G212" s="5" t="s">
        <v>2974</v>
      </c>
      <c r="J212" s="5" t="s">
        <v>2868</v>
      </c>
    </row>
    <row r="213" spans="1:10">
      <c r="A213" s="5">
        <v>212</v>
      </c>
      <c r="B213" s="5" t="s">
        <v>1436</v>
      </c>
      <c r="C213" s="5" t="s">
        <v>169</v>
      </c>
      <c r="D213" s="5" t="s">
        <v>2220</v>
      </c>
      <c r="E213" s="5" t="s">
        <v>2221</v>
      </c>
      <c r="F213" s="5" t="s">
        <v>2222</v>
      </c>
      <c r="G213" s="5" t="s">
        <v>1475</v>
      </c>
      <c r="J213" s="5" t="s">
        <v>2868</v>
      </c>
    </row>
    <row r="214" spans="1:10">
      <c r="A214" s="5">
        <v>213</v>
      </c>
      <c r="B214" s="5" t="s">
        <v>1436</v>
      </c>
      <c r="C214" s="5" t="s">
        <v>169</v>
      </c>
      <c r="D214" s="5" t="s">
        <v>2223</v>
      </c>
      <c r="E214" s="5" t="s">
        <v>2224</v>
      </c>
      <c r="F214" s="5" t="s">
        <v>2225</v>
      </c>
      <c r="G214" s="5" t="s">
        <v>1484</v>
      </c>
      <c r="H214" s="5" t="s">
        <v>2226</v>
      </c>
      <c r="J214" s="5" t="s">
        <v>2868</v>
      </c>
    </row>
    <row r="215" spans="1:10">
      <c r="A215" s="5">
        <v>214</v>
      </c>
      <c r="B215" s="5" t="s">
        <v>1436</v>
      </c>
      <c r="C215" s="5" t="s">
        <v>169</v>
      </c>
      <c r="D215" s="5" t="s">
        <v>2227</v>
      </c>
      <c r="E215" s="5" t="s">
        <v>2228</v>
      </c>
      <c r="F215" s="5" t="s">
        <v>2229</v>
      </c>
      <c r="G215" s="5" t="s">
        <v>1453</v>
      </c>
      <c r="H215" s="5" t="s">
        <v>2230</v>
      </c>
      <c r="J215" s="5" t="s">
        <v>2868</v>
      </c>
    </row>
    <row r="216" spans="1:10">
      <c r="A216" s="5">
        <v>215</v>
      </c>
      <c r="B216" s="5" t="s">
        <v>1436</v>
      </c>
      <c r="C216" s="5" t="s">
        <v>169</v>
      </c>
      <c r="D216" s="5" t="s">
        <v>2231</v>
      </c>
      <c r="E216" s="5" t="s">
        <v>2232</v>
      </c>
      <c r="F216" s="5" t="s">
        <v>2233</v>
      </c>
      <c r="G216" s="5" t="s">
        <v>1615</v>
      </c>
      <c r="H216" s="5" t="s">
        <v>2234</v>
      </c>
      <c r="J216" s="5" t="s">
        <v>2868</v>
      </c>
    </row>
    <row r="217" spans="1:10">
      <c r="A217" s="5">
        <v>216</v>
      </c>
      <c r="B217" s="5" t="s">
        <v>1436</v>
      </c>
      <c r="C217" s="5" t="s">
        <v>169</v>
      </c>
      <c r="D217" s="5" t="s">
        <v>2235</v>
      </c>
      <c r="E217" s="5" t="s">
        <v>2236</v>
      </c>
      <c r="F217" s="5" t="s">
        <v>2237</v>
      </c>
      <c r="G217" s="5" t="s">
        <v>1462</v>
      </c>
      <c r="H217" s="5" t="s">
        <v>2238</v>
      </c>
      <c r="J217" s="5" t="s">
        <v>2868</v>
      </c>
    </row>
    <row r="218" spans="1:10">
      <c r="A218" s="5">
        <v>217</v>
      </c>
      <c r="B218" s="5" t="s">
        <v>1436</v>
      </c>
      <c r="C218" s="5" t="s">
        <v>169</v>
      </c>
      <c r="D218" s="5" t="s">
        <v>2239</v>
      </c>
      <c r="E218" s="5" t="s">
        <v>2240</v>
      </c>
      <c r="F218" s="5" t="s">
        <v>2241</v>
      </c>
      <c r="G218" s="5" t="s">
        <v>1449</v>
      </c>
      <c r="H218" s="5" t="s">
        <v>2242</v>
      </c>
      <c r="J218" s="5" t="s">
        <v>2868</v>
      </c>
    </row>
    <row r="219" spans="1:10">
      <c r="A219" s="5">
        <v>218</v>
      </c>
      <c r="B219" s="5" t="s">
        <v>1436</v>
      </c>
      <c r="C219" s="5" t="s">
        <v>169</v>
      </c>
      <c r="D219" s="5" t="s">
        <v>2243</v>
      </c>
      <c r="E219" s="5" t="s">
        <v>2244</v>
      </c>
      <c r="F219" s="5" t="s">
        <v>2245</v>
      </c>
      <c r="G219" s="5" t="s">
        <v>1538</v>
      </c>
      <c r="J219" s="5" t="s">
        <v>2868</v>
      </c>
    </row>
    <row r="220" spans="1:10">
      <c r="A220" s="5">
        <v>219</v>
      </c>
      <c r="B220" s="5" t="s">
        <v>1436</v>
      </c>
      <c r="C220" s="5" t="s">
        <v>169</v>
      </c>
      <c r="D220" s="5" t="s">
        <v>2246</v>
      </c>
      <c r="E220" s="5" t="s">
        <v>2247</v>
      </c>
      <c r="F220" s="5" t="s">
        <v>2248</v>
      </c>
      <c r="G220" s="5" t="s">
        <v>1651</v>
      </c>
      <c r="J220" s="5" t="s">
        <v>2868</v>
      </c>
    </row>
    <row r="221" spans="1:10">
      <c r="A221" s="5">
        <v>220</v>
      </c>
      <c r="B221" s="5" t="s">
        <v>1436</v>
      </c>
      <c r="C221" s="5" t="s">
        <v>169</v>
      </c>
      <c r="D221" s="5" t="s">
        <v>2249</v>
      </c>
      <c r="E221" s="5" t="s">
        <v>2250</v>
      </c>
      <c r="F221" s="5" t="s">
        <v>2251</v>
      </c>
      <c r="G221" s="5" t="s">
        <v>1538</v>
      </c>
      <c r="J221" s="5" t="s">
        <v>2868</v>
      </c>
    </row>
    <row r="222" spans="1:10">
      <c r="A222" s="5">
        <v>221</v>
      </c>
      <c r="B222" s="5" t="s">
        <v>1436</v>
      </c>
      <c r="C222" s="5" t="s">
        <v>169</v>
      </c>
      <c r="D222" s="5" t="s">
        <v>2252</v>
      </c>
      <c r="E222" s="5" t="s">
        <v>2253</v>
      </c>
      <c r="F222" s="5" t="s">
        <v>2254</v>
      </c>
      <c r="G222" s="5" t="s">
        <v>1458</v>
      </c>
      <c r="H222" s="5" t="s">
        <v>2255</v>
      </c>
      <c r="J222" s="5" t="s">
        <v>2868</v>
      </c>
    </row>
    <row r="223" spans="1:10">
      <c r="A223" s="5">
        <v>222</v>
      </c>
      <c r="B223" s="5" t="s">
        <v>1436</v>
      </c>
      <c r="C223" s="5" t="s">
        <v>169</v>
      </c>
      <c r="D223" s="5" t="s">
        <v>2256</v>
      </c>
      <c r="E223" s="5" t="s">
        <v>2257</v>
      </c>
      <c r="F223" s="5" t="s">
        <v>2258</v>
      </c>
      <c r="G223" s="5" t="s">
        <v>1538</v>
      </c>
      <c r="H223" s="5" t="s">
        <v>2259</v>
      </c>
      <c r="J223" s="5" t="s">
        <v>2868</v>
      </c>
    </row>
    <row r="224" spans="1:10">
      <c r="A224" s="5">
        <v>223</v>
      </c>
      <c r="B224" s="5" t="s">
        <v>1436</v>
      </c>
      <c r="C224" s="5" t="s">
        <v>169</v>
      </c>
      <c r="D224" s="5" t="s">
        <v>2260</v>
      </c>
      <c r="E224" s="5" t="s">
        <v>2261</v>
      </c>
      <c r="F224" s="5" t="s">
        <v>2262</v>
      </c>
      <c r="G224" s="5" t="s">
        <v>1570</v>
      </c>
      <c r="H224" s="5" t="s">
        <v>2140</v>
      </c>
      <c r="J224" s="5" t="s">
        <v>2868</v>
      </c>
    </row>
    <row r="225" spans="1:10">
      <c r="A225" s="5">
        <v>224</v>
      </c>
      <c r="B225" s="5" t="s">
        <v>1436</v>
      </c>
      <c r="C225" s="5" t="s">
        <v>169</v>
      </c>
      <c r="D225" s="5" t="s">
        <v>2263</v>
      </c>
      <c r="E225" s="5" t="s">
        <v>2264</v>
      </c>
      <c r="F225" s="5" t="s">
        <v>2265</v>
      </c>
      <c r="G225" s="5" t="s">
        <v>1449</v>
      </c>
      <c r="H225" s="5" t="s">
        <v>2266</v>
      </c>
      <c r="J225" s="5" t="s">
        <v>2868</v>
      </c>
    </row>
    <row r="226" spans="1:10">
      <c r="A226" s="5">
        <v>225</v>
      </c>
      <c r="B226" s="5" t="s">
        <v>1436</v>
      </c>
      <c r="C226" s="5" t="s">
        <v>169</v>
      </c>
      <c r="D226" s="5" t="s">
        <v>2267</v>
      </c>
      <c r="E226" s="5" t="s">
        <v>2268</v>
      </c>
      <c r="F226" s="5" t="s">
        <v>2269</v>
      </c>
      <c r="G226" s="5" t="s">
        <v>1449</v>
      </c>
      <c r="H226" s="5" t="s">
        <v>2270</v>
      </c>
      <c r="J226" s="5" t="s">
        <v>2868</v>
      </c>
    </row>
    <row r="227" spans="1:10">
      <c r="A227" s="5">
        <v>226</v>
      </c>
      <c r="B227" s="5" t="s">
        <v>1436</v>
      </c>
      <c r="C227" s="5" t="s">
        <v>169</v>
      </c>
      <c r="D227" s="5" t="s">
        <v>2271</v>
      </c>
      <c r="E227" s="5" t="s">
        <v>2272</v>
      </c>
      <c r="F227" s="5" t="s">
        <v>2273</v>
      </c>
      <c r="G227" s="5" t="s">
        <v>1570</v>
      </c>
      <c r="H227" s="5" t="s">
        <v>2140</v>
      </c>
      <c r="J227" s="5" t="s">
        <v>2868</v>
      </c>
    </row>
    <row r="228" spans="1:10">
      <c r="A228" s="5">
        <v>227</v>
      </c>
      <c r="B228" s="5" t="s">
        <v>1436</v>
      </c>
      <c r="C228" s="5" t="s">
        <v>169</v>
      </c>
      <c r="D228" s="5" t="s">
        <v>2274</v>
      </c>
      <c r="E228" s="5" t="s">
        <v>2275</v>
      </c>
      <c r="F228" s="5" t="s">
        <v>2276</v>
      </c>
      <c r="G228" s="5" t="s">
        <v>1467</v>
      </c>
      <c r="H228" s="5" t="s">
        <v>2277</v>
      </c>
      <c r="J228" s="5" t="s">
        <v>2868</v>
      </c>
    </row>
    <row r="229" spans="1:10">
      <c r="A229" s="5">
        <v>228</v>
      </c>
      <c r="B229" s="5" t="s">
        <v>1436</v>
      </c>
      <c r="C229" s="5" t="s">
        <v>169</v>
      </c>
      <c r="D229" s="5" t="s">
        <v>2278</v>
      </c>
      <c r="E229" s="5" t="s">
        <v>2279</v>
      </c>
      <c r="F229" s="5" t="s">
        <v>2280</v>
      </c>
      <c r="G229" s="5" t="s">
        <v>2193</v>
      </c>
      <c r="J229" s="5" t="s">
        <v>2868</v>
      </c>
    </row>
    <row r="230" spans="1:10">
      <c r="A230" s="5">
        <v>229</v>
      </c>
      <c r="B230" s="5" t="s">
        <v>1436</v>
      </c>
      <c r="C230" s="5" t="s">
        <v>169</v>
      </c>
      <c r="D230" s="5" t="s">
        <v>2281</v>
      </c>
      <c r="E230" s="5" t="s">
        <v>2282</v>
      </c>
      <c r="F230" s="5" t="s">
        <v>2283</v>
      </c>
      <c r="G230" s="5" t="s">
        <v>1570</v>
      </c>
      <c r="H230" s="5" t="s">
        <v>2140</v>
      </c>
      <c r="J230" s="5" t="s">
        <v>2868</v>
      </c>
    </row>
    <row r="231" spans="1:10">
      <c r="A231" s="5">
        <v>230</v>
      </c>
      <c r="B231" s="5" t="s">
        <v>1436</v>
      </c>
      <c r="C231" s="5" t="s">
        <v>169</v>
      </c>
      <c r="D231" s="5" t="s">
        <v>2284</v>
      </c>
      <c r="E231" s="5" t="s">
        <v>2285</v>
      </c>
      <c r="F231" s="5" t="s">
        <v>2286</v>
      </c>
      <c r="G231" s="5" t="s">
        <v>2287</v>
      </c>
      <c r="H231" s="5" t="s">
        <v>2288</v>
      </c>
      <c r="J231" s="5" t="s">
        <v>2868</v>
      </c>
    </row>
    <row r="232" spans="1:10">
      <c r="A232" s="5">
        <v>231</v>
      </c>
      <c r="B232" s="5" t="s">
        <v>1436</v>
      </c>
      <c r="C232" s="5" t="s">
        <v>169</v>
      </c>
      <c r="D232" s="5" t="s">
        <v>2975</v>
      </c>
      <c r="E232" s="5" t="s">
        <v>2976</v>
      </c>
      <c r="F232" s="5" t="s">
        <v>2977</v>
      </c>
      <c r="G232" s="5" t="s">
        <v>1458</v>
      </c>
      <c r="H232" s="5" t="s">
        <v>2978</v>
      </c>
      <c r="J232" s="5" t="s">
        <v>2868</v>
      </c>
    </row>
    <row r="233" spans="1:10">
      <c r="A233" s="5">
        <v>232</v>
      </c>
      <c r="B233" s="5" t="s">
        <v>1436</v>
      </c>
      <c r="C233" s="5" t="s">
        <v>169</v>
      </c>
      <c r="D233" s="5" t="s">
        <v>2289</v>
      </c>
      <c r="E233" s="5" t="s">
        <v>2290</v>
      </c>
      <c r="F233" s="5" t="s">
        <v>2291</v>
      </c>
      <c r="G233" s="5" t="s">
        <v>1453</v>
      </c>
      <c r="H233" s="5" t="s">
        <v>2292</v>
      </c>
      <c r="J233" s="5" t="s">
        <v>2868</v>
      </c>
    </row>
    <row r="234" spans="1:10">
      <c r="A234" s="5">
        <v>233</v>
      </c>
      <c r="B234" s="5" t="s">
        <v>1436</v>
      </c>
      <c r="C234" s="5" t="s">
        <v>169</v>
      </c>
      <c r="D234" s="5" t="s">
        <v>2293</v>
      </c>
      <c r="E234" s="5" t="s">
        <v>2294</v>
      </c>
      <c r="F234" s="5" t="s">
        <v>2295</v>
      </c>
      <c r="G234" s="5" t="s">
        <v>1554</v>
      </c>
      <c r="H234" s="5" t="s">
        <v>2296</v>
      </c>
      <c r="I234" s="5" t="s">
        <v>2955</v>
      </c>
      <c r="J234" s="5" t="s">
        <v>2868</v>
      </c>
    </row>
    <row r="235" spans="1:10">
      <c r="A235" s="5">
        <v>234</v>
      </c>
      <c r="B235" s="5" t="s">
        <v>1436</v>
      </c>
      <c r="C235" s="5" t="s">
        <v>169</v>
      </c>
      <c r="D235" s="5" t="s">
        <v>2297</v>
      </c>
      <c r="E235" s="5" t="s">
        <v>2298</v>
      </c>
      <c r="F235" s="5" t="s">
        <v>2299</v>
      </c>
      <c r="G235" s="5" t="s">
        <v>1570</v>
      </c>
      <c r="J235" s="5" t="s">
        <v>2868</v>
      </c>
    </row>
    <row r="236" spans="1:10">
      <c r="A236" s="5">
        <v>235</v>
      </c>
      <c r="B236" s="5" t="s">
        <v>1436</v>
      </c>
      <c r="C236" s="5" t="s">
        <v>169</v>
      </c>
      <c r="D236" s="5" t="s">
        <v>2300</v>
      </c>
      <c r="E236" s="5" t="s">
        <v>2301</v>
      </c>
      <c r="F236" s="5" t="s">
        <v>2302</v>
      </c>
      <c r="G236" s="5" t="s">
        <v>1620</v>
      </c>
      <c r="H236" s="5" t="s">
        <v>2303</v>
      </c>
      <c r="J236" s="5" t="s">
        <v>2868</v>
      </c>
    </row>
    <row r="237" spans="1:10">
      <c r="A237" s="5">
        <v>236</v>
      </c>
      <c r="B237" s="5" t="s">
        <v>1436</v>
      </c>
      <c r="C237" s="5" t="s">
        <v>169</v>
      </c>
      <c r="D237" s="5" t="s">
        <v>2304</v>
      </c>
      <c r="E237" s="5" t="s">
        <v>2305</v>
      </c>
      <c r="F237" s="5" t="s">
        <v>2306</v>
      </c>
      <c r="G237" s="5" t="s">
        <v>1615</v>
      </c>
      <c r="H237" s="5" t="s">
        <v>2307</v>
      </c>
      <c r="J237" s="5" t="s">
        <v>2868</v>
      </c>
    </row>
    <row r="238" spans="1:10">
      <c r="A238" s="5">
        <v>237</v>
      </c>
      <c r="B238" s="5" t="s">
        <v>1436</v>
      </c>
      <c r="C238" s="5" t="s">
        <v>169</v>
      </c>
      <c r="D238" s="5" t="s">
        <v>2308</v>
      </c>
      <c r="E238" s="5" t="s">
        <v>2309</v>
      </c>
      <c r="F238" s="5" t="s">
        <v>2310</v>
      </c>
      <c r="G238" s="5" t="s">
        <v>1570</v>
      </c>
      <c r="H238" s="5" t="s">
        <v>2140</v>
      </c>
      <c r="J238" s="5" t="s">
        <v>2868</v>
      </c>
    </row>
    <row r="239" spans="1:10">
      <c r="A239" s="5">
        <v>238</v>
      </c>
      <c r="B239" s="5" t="s">
        <v>1436</v>
      </c>
      <c r="C239" s="5" t="s">
        <v>169</v>
      </c>
      <c r="D239" s="5" t="s">
        <v>2311</v>
      </c>
      <c r="E239" s="5" t="s">
        <v>2312</v>
      </c>
      <c r="F239" s="5" t="s">
        <v>2313</v>
      </c>
      <c r="G239" s="5" t="s">
        <v>1444</v>
      </c>
      <c r="H239" s="5" t="s">
        <v>2314</v>
      </c>
      <c r="J239" s="5" t="s">
        <v>2868</v>
      </c>
    </row>
    <row r="240" spans="1:10">
      <c r="A240" s="5">
        <v>239</v>
      </c>
      <c r="B240" s="5" t="s">
        <v>1436</v>
      </c>
      <c r="C240" s="5" t="s">
        <v>169</v>
      </c>
      <c r="D240" s="5" t="s">
        <v>2315</v>
      </c>
      <c r="E240" s="5" t="s">
        <v>2316</v>
      </c>
      <c r="F240" s="5" t="s">
        <v>2317</v>
      </c>
      <c r="G240" s="5" t="s">
        <v>1651</v>
      </c>
      <c r="H240" s="5" t="s">
        <v>2318</v>
      </c>
      <c r="J240" s="5" t="s">
        <v>2868</v>
      </c>
    </row>
    <row r="241" spans="1:10">
      <c r="A241" s="5">
        <v>240</v>
      </c>
      <c r="B241" s="5" t="s">
        <v>1436</v>
      </c>
      <c r="C241" s="5" t="s">
        <v>169</v>
      </c>
      <c r="D241" s="5" t="s">
        <v>2319</v>
      </c>
      <c r="E241" s="5" t="s">
        <v>2320</v>
      </c>
      <c r="F241" s="5" t="s">
        <v>2321</v>
      </c>
      <c r="G241" s="5" t="s">
        <v>1559</v>
      </c>
      <c r="J241" s="5" t="s">
        <v>2868</v>
      </c>
    </row>
    <row r="242" spans="1:10">
      <c r="A242" s="5">
        <v>241</v>
      </c>
      <c r="B242" s="5" t="s">
        <v>1436</v>
      </c>
      <c r="C242" s="5" t="s">
        <v>169</v>
      </c>
      <c r="D242" s="5" t="s">
        <v>2322</v>
      </c>
      <c r="E242" s="5" t="s">
        <v>2323</v>
      </c>
      <c r="F242" s="5" t="s">
        <v>2324</v>
      </c>
      <c r="G242" s="5" t="s">
        <v>1458</v>
      </c>
      <c r="H242" s="5" t="s">
        <v>2325</v>
      </c>
      <c r="J242" s="5" t="s">
        <v>2868</v>
      </c>
    </row>
    <row r="243" spans="1:10">
      <c r="A243" s="5">
        <v>242</v>
      </c>
      <c r="B243" s="5" t="s">
        <v>1436</v>
      </c>
      <c r="C243" s="5" t="s">
        <v>169</v>
      </c>
      <c r="D243" s="5" t="s">
        <v>2326</v>
      </c>
      <c r="E243" s="5" t="s">
        <v>2327</v>
      </c>
      <c r="F243" s="5" t="s">
        <v>2328</v>
      </c>
      <c r="G243" s="5" t="s">
        <v>1688</v>
      </c>
      <c r="J243" s="5" t="s">
        <v>2868</v>
      </c>
    </row>
    <row r="244" spans="1:10">
      <c r="A244" s="5">
        <v>243</v>
      </c>
      <c r="B244" s="5" t="s">
        <v>1436</v>
      </c>
      <c r="C244" s="5" t="s">
        <v>169</v>
      </c>
      <c r="D244" s="5" t="s">
        <v>2329</v>
      </c>
      <c r="E244" s="5" t="s">
        <v>2330</v>
      </c>
      <c r="F244" s="5" t="s">
        <v>2331</v>
      </c>
      <c r="G244" s="5" t="s">
        <v>1782</v>
      </c>
      <c r="H244" s="5" t="s">
        <v>2332</v>
      </c>
      <c r="J244" s="5" t="s">
        <v>2868</v>
      </c>
    </row>
    <row r="245" spans="1:10">
      <c r="A245" s="5">
        <v>244</v>
      </c>
      <c r="B245" s="5" t="s">
        <v>1436</v>
      </c>
      <c r="C245" s="5" t="s">
        <v>169</v>
      </c>
      <c r="D245" s="5" t="s">
        <v>2333</v>
      </c>
      <c r="E245" s="5" t="s">
        <v>2334</v>
      </c>
      <c r="F245" s="5" t="s">
        <v>2335</v>
      </c>
      <c r="G245" s="5" t="s">
        <v>1462</v>
      </c>
      <c r="J245" s="5" t="s">
        <v>2868</v>
      </c>
    </row>
    <row r="246" spans="1:10">
      <c r="A246" s="5">
        <v>245</v>
      </c>
      <c r="B246" s="5" t="s">
        <v>1436</v>
      </c>
      <c r="C246" s="5" t="s">
        <v>169</v>
      </c>
      <c r="D246" s="5" t="s">
        <v>2336</v>
      </c>
      <c r="E246" s="5" t="s">
        <v>2337</v>
      </c>
      <c r="F246" s="5" t="s">
        <v>2338</v>
      </c>
      <c r="G246" s="5" t="s">
        <v>1683</v>
      </c>
      <c r="H246" s="5" t="s">
        <v>2339</v>
      </c>
      <c r="J246" s="5" t="s">
        <v>2868</v>
      </c>
    </row>
    <row r="247" spans="1:10">
      <c r="A247" s="5">
        <v>246</v>
      </c>
      <c r="B247" s="5" t="s">
        <v>1436</v>
      </c>
      <c r="C247" s="5" t="s">
        <v>169</v>
      </c>
      <c r="D247" s="5" t="s">
        <v>2340</v>
      </c>
      <c r="E247" s="5" t="s">
        <v>2341</v>
      </c>
      <c r="F247" s="5" t="s">
        <v>2342</v>
      </c>
      <c r="G247" s="5" t="s">
        <v>1453</v>
      </c>
      <c r="J247" s="5" t="s">
        <v>2868</v>
      </c>
    </row>
    <row r="248" spans="1:10">
      <c r="A248" s="5">
        <v>247</v>
      </c>
      <c r="B248" s="5" t="s">
        <v>1436</v>
      </c>
      <c r="C248" s="5" t="s">
        <v>169</v>
      </c>
      <c r="D248" s="5" t="s">
        <v>2343</v>
      </c>
      <c r="E248" s="5" t="s">
        <v>2344</v>
      </c>
      <c r="F248" s="5" t="s">
        <v>2345</v>
      </c>
      <c r="G248" s="5" t="s">
        <v>1458</v>
      </c>
      <c r="J248" s="5" t="s">
        <v>2868</v>
      </c>
    </row>
    <row r="249" spans="1:10">
      <c r="A249" s="5">
        <v>248</v>
      </c>
      <c r="B249" s="5" t="s">
        <v>1436</v>
      </c>
      <c r="C249" s="5" t="s">
        <v>169</v>
      </c>
      <c r="D249" s="5" t="s">
        <v>2346</v>
      </c>
      <c r="E249" s="5" t="s">
        <v>2347</v>
      </c>
      <c r="F249" s="5" t="s">
        <v>2348</v>
      </c>
      <c r="G249" s="5" t="s">
        <v>1559</v>
      </c>
      <c r="J249" s="5" t="s">
        <v>2868</v>
      </c>
    </row>
    <row r="250" spans="1:10">
      <c r="A250" s="5">
        <v>249</v>
      </c>
      <c r="B250" s="5" t="s">
        <v>1436</v>
      </c>
      <c r="C250" s="5" t="s">
        <v>169</v>
      </c>
      <c r="D250" s="5" t="s">
        <v>2349</v>
      </c>
      <c r="E250" s="5" t="s">
        <v>2350</v>
      </c>
      <c r="F250" s="5" t="s">
        <v>2351</v>
      </c>
      <c r="G250" s="5" t="s">
        <v>1757</v>
      </c>
      <c r="H250" s="5" t="s">
        <v>2078</v>
      </c>
      <c r="J250" s="5" t="s">
        <v>2868</v>
      </c>
    </row>
    <row r="251" spans="1:10">
      <c r="A251" s="5">
        <v>250</v>
      </c>
      <c r="B251" s="5" t="s">
        <v>1436</v>
      </c>
      <c r="C251" s="5" t="s">
        <v>169</v>
      </c>
      <c r="D251" s="5" t="s">
        <v>2352</v>
      </c>
      <c r="E251" s="5" t="s">
        <v>2353</v>
      </c>
      <c r="F251" s="5" t="s">
        <v>2354</v>
      </c>
      <c r="G251" s="5" t="s">
        <v>1444</v>
      </c>
      <c r="H251" s="5" t="s">
        <v>2355</v>
      </c>
      <c r="J251" s="5" t="s">
        <v>2868</v>
      </c>
    </row>
    <row r="252" spans="1:10">
      <c r="A252" s="5">
        <v>251</v>
      </c>
      <c r="B252" s="5" t="s">
        <v>1436</v>
      </c>
      <c r="C252" s="5" t="s">
        <v>169</v>
      </c>
      <c r="D252" s="5" t="s">
        <v>2356</v>
      </c>
      <c r="E252" s="5" t="s">
        <v>2357</v>
      </c>
      <c r="F252" s="5" t="s">
        <v>2358</v>
      </c>
      <c r="G252" s="5" t="s">
        <v>1615</v>
      </c>
      <c r="H252" s="5" t="s">
        <v>2359</v>
      </c>
      <c r="J252" s="5" t="s">
        <v>2868</v>
      </c>
    </row>
    <row r="253" spans="1:10">
      <c r="A253" s="5">
        <v>252</v>
      </c>
      <c r="B253" s="5" t="s">
        <v>1436</v>
      </c>
      <c r="C253" s="5" t="s">
        <v>169</v>
      </c>
      <c r="D253" s="5" t="s">
        <v>2360</v>
      </c>
      <c r="E253" s="5" t="s">
        <v>2361</v>
      </c>
      <c r="F253" s="5" t="s">
        <v>2362</v>
      </c>
      <c r="G253" s="5" t="s">
        <v>1733</v>
      </c>
      <c r="J253" s="5" t="s">
        <v>2868</v>
      </c>
    </row>
    <row r="254" spans="1:10">
      <c r="A254" s="5">
        <v>253</v>
      </c>
      <c r="B254" s="5" t="s">
        <v>1436</v>
      </c>
      <c r="C254" s="5" t="s">
        <v>169</v>
      </c>
      <c r="D254" s="5" t="s">
        <v>2363</v>
      </c>
      <c r="E254" s="5" t="s">
        <v>2364</v>
      </c>
      <c r="F254" s="5" t="s">
        <v>2365</v>
      </c>
      <c r="G254" s="5" t="s">
        <v>1453</v>
      </c>
      <c r="H254" s="5" t="s">
        <v>2366</v>
      </c>
      <c r="J254" s="5" t="s">
        <v>2868</v>
      </c>
    </row>
    <row r="255" spans="1:10">
      <c r="A255" s="5">
        <v>254</v>
      </c>
      <c r="B255" s="5" t="s">
        <v>1436</v>
      </c>
      <c r="C255" s="5" t="s">
        <v>169</v>
      </c>
      <c r="D255" s="5" t="s">
        <v>2979</v>
      </c>
      <c r="E255" s="5" t="s">
        <v>2980</v>
      </c>
      <c r="F255" s="5" t="s">
        <v>2981</v>
      </c>
      <c r="G255" s="5" t="s">
        <v>1458</v>
      </c>
      <c r="H255" s="5" t="s">
        <v>2982</v>
      </c>
      <c r="J255" s="5" t="s">
        <v>2868</v>
      </c>
    </row>
    <row r="256" spans="1:10">
      <c r="A256" s="5">
        <v>255</v>
      </c>
      <c r="B256" s="5" t="s">
        <v>1436</v>
      </c>
      <c r="C256" s="5" t="s">
        <v>169</v>
      </c>
      <c r="D256" s="5" t="s">
        <v>2983</v>
      </c>
      <c r="E256" s="5" t="s">
        <v>2984</v>
      </c>
      <c r="F256" s="5" t="s">
        <v>2985</v>
      </c>
      <c r="G256" s="5" t="s">
        <v>1543</v>
      </c>
      <c r="H256" s="5" t="s">
        <v>2986</v>
      </c>
      <c r="J256" s="5" t="s">
        <v>2868</v>
      </c>
    </row>
    <row r="257" spans="1:10">
      <c r="A257" s="5">
        <v>256</v>
      </c>
      <c r="B257" s="5" t="s">
        <v>1436</v>
      </c>
      <c r="C257" s="5" t="s">
        <v>169</v>
      </c>
      <c r="D257" s="5" t="s">
        <v>2367</v>
      </c>
      <c r="E257" s="5" t="s">
        <v>2368</v>
      </c>
      <c r="F257" s="5" t="s">
        <v>2369</v>
      </c>
      <c r="G257" s="5" t="s">
        <v>1467</v>
      </c>
      <c r="J257" s="5" t="s">
        <v>2868</v>
      </c>
    </row>
    <row r="258" spans="1:10">
      <c r="A258" s="5">
        <v>257</v>
      </c>
      <c r="B258" s="5" t="s">
        <v>1436</v>
      </c>
      <c r="C258" s="5" t="s">
        <v>169</v>
      </c>
      <c r="D258" s="5" t="s">
        <v>2370</v>
      </c>
      <c r="E258" s="5" t="s">
        <v>2371</v>
      </c>
      <c r="F258" s="5" t="s">
        <v>2372</v>
      </c>
      <c r="G258" s="5" t="s">
        <v>1458</v>
      </c>
      <c r="H258" s="5" t="s">
        <v>2373</v>
      </c>
      <c r="J258" s="5" t="s">
        <v>2868</v>
      </c>
    </row>
    <row r="259" spans="1:10">
      <c r="A259" s="5">
        <v>258</v>
      </c>
      <c r="B259" s="5" t="s">
        <v>1436</v>
      </c>
      <c r="C259" s="5" t="s">
        <v>169</v>
      </c>
      <c r="D259" s="5" t="s">
        <v>2374</v>
      </c>
      <c r="E259" s="5" t="s">
        <v>2371</v>
      </c>
      <c r="F259" s="5" t="s">
        <v>2375</v>
      </c>
      <c r="G259" s="5" t="s">
        <v>1449</v>
      </c>
      <c r="H259" s="5" t="s">
        <v>2376</v>
      </c>
      <c r="J259" s="5" t="s">
        <v>2868</v>
      </c>
    </row>
    <row r="260" spans="1:10">
      <c r="A260" s="5">
        <v>259</v>
      </c>
      <c r="B260" s="5" t="s">
        <v>1436</v>
      </c>
      <c r="C260" s="5" t="s">
        <v>169</v>
      </c>
      <c r="D260" s="5" t="s">
        <v>2377</v>
      </c>
      <c r="E260" s="5" t="s">
        <v>2378</v>
      </c>
      <c r="F260" s="5" t="s">
        <v>2379</v>
      </c>
      <c r="G260" s="5" t="s">
        <v>1458</v>
      </c>
      <c r="J260" s="5" t="s">
        <v>2868</v>
      </c>
    </row>
    <row r="261" spans="1:10">
      <c r="A261" s="5">
        <v>260</v>
      </c>
      <c r="B261" s="5" t="s">
        <v>1436</v>
      </c>
      <c r="C261" s="5" t="s">
        <v>169</v>
      </c>
      <c r="D261" s="5" t="s">
        <v>2987</v>
      </c>
      <c r="E261" s="5" t="s">
        <v>2988</v>
      </c>
      <c r="F261" s="5" t="s">
        <v>2989</v>
      </c>
      <c r="G261" s="5" t="s">
        <v>1458</v>
      </c>
      <c r="J261" s="5" t="s">
        <v>2868</v>
      </c>
    </row>
    <row r="262" spans="1:10">
      <c r="A262" s="5">
        <v>261</v>
      </c>
      <c r="B262" s="5" t="s">
        <v>1436</v>
      </c>
      <c r="C262" s="5" t="s">
        <v>169</v>
      </c>
      <c r="D262" s="5" t="s">
        <v>2380</v>
      </c>
      <c r="E262" s="5" t="s">
        <v>2381</v>
      </c>
      <c r="F262" s="5" t="s">
        <v>2382</v>
      </c>
      <c r="G262" s="5" t="s">
        <v>1453</v>
      </c>
      <c r="J262" s="5" t="s">
        <v>2868</v>
      </c>
    </row>
    <row r="263" spans="1:10">
      <c r="A263" s="5">
        <v>262</v>
      </c>
      <c r="B263" s="5" t="s">
        <v>1436</v>
      </c>
      <c r="C263" s="5" t="s">
        <v>169</v>
      </c>
      <c r="D263" s="5" t="s">
        <v>2990</v>
      </c>
      <c r="E263" s="5" t="s">
        <v>2991</v>
      </c>
      <c r="F263" s="5" t="s">
        <v>2992</v>
      </c>
      <c r="G263" s="5" t="s">
        <v>1475</v>
      </c>
      <c r="H263" s="5" t="s">
        <v>2993</v>
      </c>
      <c r="J263" s="5" t="s">
        <v>2868</v>
      </c>
    </row>
    <row r="264" spans="1:10">
      <c r="A264" s="5">
        <v>263</v>
      </c>
      <c r="B264" s="5" t="s">
        <v>1436</v>
      </c>
      <c r="C264" s="5" t="s">
        <v>169</v>
      </c>
      <c r="D264" s="5" t="s">
        <v>2383</v>
      </c>
      <c r="E264" s="5" t="s">
        <v>2384</v>
      </c>
      <c r="F264" s="5" t="s">
        <v>2385</v>
      </c>
      <c r="G264" s="5" t="s">
        <v>1782</v>
      </c>
      <c r="H264" s="5" t="s">
        <v>2386</v>
      </c>
      <c r="J264" s="5" t="s">
        <v>2868</v>
      </c>
    </row>
    <row r="265" spans="1:10">
      <c r="A265" s="5">
        <v>264</v>
      </c>
      <c r="B265" s="5" t="s">
        <v>1436</v>
      </c>
      <c r="C265" s="5" t="s">
        <v>169</v>
      </c>
      <c r="D265" s="5" t="s">
        <v>2387</v>
      </c>
      <c r="E265" s="5" t="s">
        <v>2388</v>
      </c>
      <c r="F265" s="5" t="s">
        <v>2389</v>
      </c>
      <c r="G265" s="5" t="s">
        <v>1570</v>
      </c>
      <c r="H265" s="5" t="s">
        <v>1588</v>
      </c>
      <c r="J265" s="5" t="s">
        <v>2868</v>
      </c>
    </row>
    <row r="266" spans="1:10">
      <c r="A266" s="5">
        <v>265</v>
      </c>
      <c r="B266" s="5" t="s">
        <v>1436</v>
      </c>
      <c r="C266" s="5" t="s">
        <v>169</v>
      </c>
      <c r="D266" s="5" t="s">
        <v>2390</v>
      </c>
      <c r="E266" s="5" t="s">
        <v>2388</v>
      </c>
      <c r="F266" s="5" t="s">
        <v>2391</v>
      </c>
      <c r="G266" s="5" t="s">
        <v>1453</v>
      </c>
      <c r="H266" s="5" t="s">
        <v>2392</v>
      </c>
      <c r="J266" s="5" t="s">
        <v>2868</v>
      </c>
    </row>
    <row r="267" spans="1:10">
      <c r="A267" s="5">
        <v>266</v>
      </c>
      <c r="B267" s="5" t="s">
        <v>1436</v>
      </c>
      <c r="C267" s="5" t="s">
        <v>169</v>
      </c>
      <c r="D267" s="5" t="s">
        <v>2393</v>
      </c>
      <c r="E267" s="5" t="s">
        <v>2394</v>
      </c>
      <c r="F267" s="5" t="s">
        <v>2395</v>
      </c>
      <c r="G267" s="5" t="s">
        <v>1458</v>
      </c>
      <c r="H267" s="5" t="s">
        <v>2396</v>
      </c>
      <c r="J267" s="5" t="s">
        <v>2868</v>
      </c>
    </row>
    <row r="268" spans="1:10">
      <c r="A268" s="5">
        <v>267</v>
      </c>
      <c r="B268" s="5" t="s">
        <v>1436</v>
      </c>
      <c r="C268" s="5" t="s">
        <v>169</v>
      </c>
      <c r="D268" s="5" t="s">
        <v>2397</v>
      </c>
      <c r="E268" s="5" t="s">
        <v>2398</v>
      </c>
      <c r="F268" s="5" t="s">
        <v>2399</v>
      </c>
      <c r="G268" s="5" t="s">
        <v>1458</v>
      </c>
      <c r="H268" s="5" t="s">
        <v>2400</v>
      </c>
      <c r="J268" s="5" t="s">
        <v>2868</v>
      </c>
    </row>
    <row r="269" spans="1:10">
      <c r="A269" s="5">
        <v>268</v>
      </c>
      <c r="B269" s="5" t="s">
        <v>1436</v>
      </c>
      <c r="C269" s="5" t="s">
        <v>169</v>
      </c>
      <c r="D269" s="5" t="s">
        <v>2401</v>
      </c>
      <c r="E269" s="5" t="s">
        <v>2402</v>
      </c>
      <c r="F269" s="5" t="s">
        <v>2403</v>
      </c>
      <c r="G269" s="5" t="s">
        <v>1458</v>
      </c>
      <c r="H269" s="5" t="s">
        <v>2339</v>
      </c>
      <c r="J269" s="5" t="s">
        <v>2868</v>
      </c>
    </row>
    <row r="270" spans="1:10">
      <c r="A270" s="5">
        <v>269</v>
      </c>
      <c r="B270" s="5" t="s">
        <v>1436</v>
      </c>
      <c r="C270" s="5" t="s">
        <v>169</v>
      </c>
      <c r="D270" s="5" t="s">
        <v>2404</v>
      </c>
      <c r="E270" s="5" t="s">
        <v>2405</v>
      </c>
      <c r="F270" s="5" t="s">
        <v>2406</v>
      </c>
      <c r="G270" s="5" t="s">
        <v>1847</v>
      </c>
      <c r="H270" s="5" t="s">
        <v>2407</v>
      </c>
      <c r="J270" s="5" t="s">
        <v>2868</v>
      </c>
    </row>
    <row r="271" spans="1:10">
      <c r="A271" s="5">
        <v>270</v>
      </c>
      <c r="B271" s="5" t="s">
        <v>1436</v>
      </c>
      <c r="C271" s="5" t="s">
        <v>169</v>
      </c>
      <c r="D271" s="5" t="s">
        <v>2408</v>
      </c>
      <c r="E271" s="5" t="s">
        <v>2409</v>
      </c>
      <c r="F271" s="5" t="s">
        <v>2410</v>
      </c>
      <c r="G271" s="5" t="s">
        <v>1449</v>
      </c>
      <c r="H271" s="5" t="s">
        <v>2411</v>
      </c>
      <c r="J271" s="5" t="s">
        <v>2868</v>
      </c>
    </row>
    <row r="272" spans="1:10">
      <c r="A272" s="5">
        <v>271</v>
      </c>
      <c r="B272" s="5" t="s">
        <v>1436</v>
      </c>
      <c r="C272" s="5" t="s">
        <v>169</v>
      </c>
      <c r="D272" s="5" t="s">
        <v>2412</v>
      </c>
      <c r="E272" s="5" t="s">
        <v>2413</v>
      </c>
      <c r="F272" s="5" t="s">
        <v>2414</v>
      </c>
      <c r="G272" s="5" t="s">
        <v>1559</v>
      </c>
      <c r="H272" s="5" t="s">
        <v>2415</v>
      </c>
      <c r="J272" s="5" t="s">
        <v>2868</v>
      </c>
    </row>
    <row r="273" spans="1:10">
      <c r="A273" s="5">
        <v>272</v>
      </c>
      <c r="B273" s="5" t="s">
        <v>1436</v>
      </c>
      <c r="C273" s="5" t="s">
        <v>169</v>
      </c>
      <c r="D273" s="5" t="s">
        <v>2416</v>
      </c>
      <c r="E273" s="5" t="s">
        <v>2417</v>
      </c>
      <c r="F273" s="5" t="s">
        <v>2418</v>
      </c>
      <c r="G273" s="5" t="s">
        <v>1475</v>
      </c>
      <c r="H273" s="5" t="s">
        <v>2419</v>
      </c>
      <c r="J273" s="5" t="s">
        <v>2868</v>
      </c>
    </row>
    <row r="274" spans="1:10">
      <c r="A274" s="5">
        <v>273</v>
      </c>
      <c r="B274" s="5" t="s">
        <v>1436</v>
      </c>
      <c r="C274" s="5" t="s">
        <v>169</v>
      </c>
      <c r="D274" s="5" t="s">
        <v>2420</v>
      </c>
      <c r="E274" s="5" t="s">
        <v>2421</v>
      </c>
      <c r="F274" s="5" t="s">
        <v>2422</v>
      </c>
      <c r="G274" s="5" t="s">
        <v>1559</v>
      </c>
      <c r="H274" s="5" t="s">
        <v>2423</v>
      </c>
      <c r="J274" s="5" t="s">
        <v>2868</v>
      </c>
    </row>
    <row r="275" spans="1:10">
      <c r="A275" s="5">
        <v>274</v>
      </c>
      <c r="B275" s="5" t="s">
        <v>1436</v>
      </c>
      <c r="C275" s="5" t="s">
        <v>169</v>
      </c>
      <c r="D275" s="5" t="s">
        <v>2994</v>
      </c>
      <c r="E275" s="5" t="s">
        <v>2995</v>
      </c>
      <c r="F275" s="5" t="s">
        <v>2996</v>
      </c>
      <c r="G275" s="5" t="s">
        <v>1538</v>
      </c>
      <c r="H275" s="5" t="s">
        <v>2997</v>
      </c>
      <c r="J275" s="5" t="s">
        <v>2868</v>
      </c>
    </row>
    <row r="276" spans="1:10">
      <c r="A276" s="5">
        <v>275</v>
      </c>
      <c r="B276" s="5" t="s">
        <v>1436</v>
      </c>
      <c r="C276" s="5" t="s">
        <v>169</v>
      </c>
      <c r="D276" s="5" t="s">
        <v>2424</v>
      </c>
      <c r="E276" s="5" t="s">
        <v>2425</v>
      </c>
      <c r="F276" s="5" t="s">
        <v>2426</v>
      </c>
      <c r="G276" s="5" t="s">
        <v>1475</v>
      </c>
      <c r="H276" s="5" t="s">
        <v>1684</v>
      </c>
      <c r="J276" s="5" t="s">
        <v>2868</v>
      </c>
    </row>
    <row r="277" spans="1:10">
      <c r="A277" s="5">
        <v>276</v>
      </c>
      <c r="B277" s="5" t="s">
        <v>1436</v>
      </c>
      <c r="C277" s="5" t="s">
        <v>169</v>
      </c>
      <c r="D277" s="5" t="s">
        <v>2427</v>
      </c>
      <c r="E277" s="5" t="s">
        <v>2428</v>
      </c>
      <c r="F277" s="5" t="s">
        <v>2429</v>
      </c>
      <c r="G277" s="5" t="s">
        <v>1554</v>
      </c>
      <c r="H277" s="5" t="s">
        <v>2430</v>
      </c>
      <c r="J277" s="5" t="s">
        <v>2868</v>
      </c>
    </row>
    <row r="278" spans="1:10">
      <c r="A278" s="5">
        <v>277</v>
      </c>
      <c r="B278" s="5" t="s">
        <v>1436</v>
      </c>
      <c r="C278" s="5" t="s">
        <v>169</v>
      </c>
      <c r="D278" s="5" t="s">
        <v>2431</v>
      </c>
      <c r="E278" s="5" t="s">
        <v>2432</v>
      </c>
      <c r="F278" s="5" t="s">
        <v>2433</v>
      </c>
      <c r="G278" s="5" t="s">
        <v>1554</v>
      </c>
      <c r="H278" s="5" t="s">
        <v>2434</v>
      </c>
      <c r="J278" s="5" t="s">
        <v>2868</v>
      </c>
    </row>
    <row r="279" spans="1:10">
      <c r="A279" s="5">
        <v>278</v>
      </c>
      <c r="B279" s="5" t="s">
        <v>1436</v>
      </c>
      <c r="C279" s="5" t="s">
        <v>169</v>
      </c>
      <c r="D279" s="5" t="s">
        <v>2998</v>
      </c>
      <c r="E279" s="5" t="s">
        <v>2436</v>
      </c>
      <c r="F279" s="5" t="s">
        <v>2999</v>
      </c>
      <c r="G279" s="5" t="s">
        <v>1458</v>
      </c>
      <c r="H279" s="5" t="s">
        <v>3000</v>
      </c>
      <c r="J279" s="5" t="s">
        <v>2868</v>
      </c>
    </row>
    <row r="280" spans="1:10">
      <c r="A280" s="5">
        <v>279</v>
      </c>
      <c r="B280" s="5" t="s">
        <v>1436</v>
      </c>
      <c r="C280" s="5" t="s">
        <v>169</v>
      </c>
      <c r="D280" s="5" t="s">
        <v>2435</v>
      </c>
      <c r="E280" s="5" t="s">
        <v>2436</v>
      </c>
      <c r="F280" s="5" t="s">
        <v>2437</v>
      </c>
      <c r="G280" s="5" t="s">
        <v>1538</v>
      </c>
      <c r="H280" s="5" t="s">
        <v>2438</v>
      </c>
      <c r="J280" s="5" t="s">
        <v>2868</v>
      </c>
    </row>
    <row r="281" spans="1:10">
      <c r="A281" s="5">
        <v>280</v>
      </c>
      <c r="B281" s="5" t="s">
        <v>1436</v>
      </c>
      <c r="C281" s="5" t="s">
        <v>169</v>
      </c>
      <c r="D281" s="5" t="s">
        <v>2445</v>
      </c>
      <c r="E281" s="5" t="s">
        <v>2440</v>
      </c>
      <c r="F281" s="5" t="s">
        <v>2446</v>
      </c>
      <c r="G281" s="5" t="s">
        <v>1538</v>
      </c>
      <c r="H281" s="5" t="s">
        <v>2447</v>
      </c>
      <c r="I281" s="5" t="s">
        <v>3001</v>
      </c>
      <c r="J281" s="5" t="s">
        <v>2868</v>
      </c>
    </row>
    <row r="282" spans="1:10">
      <c r="A282" s="5">
        <v>281</v>
      </c>
      <c r="B282" s="5" t="s">
        <v>1436</v>
      </c>
      <c r="C282" s="5" t="s">
        <v>169</v>
      </c>
      <c r="D282" s="5" t="s">
        <v>2439</v>
      </c>
      <c r="E282" s="5" t="s">
        <v>2440</v>
      </c>
      <c r="F282" s="5" t="s">
        <v>2441</v>
      </c>
      <c r="G282" s="5" t="s">
        <v>1475</v>
      </c>
      <c r="J282" s="5" t="s">
        <v>2868</v>
      </c>
    </row>
    <row r="283" spans="1:10">
      <c r="A283" s="5">
        <v>282</v>
      </c>
      <c r="B283" s="5" t="s">
        <v>1436</v>
      </c>
      <c r="C283" s="5" t="s">
        <v>169</v>
      </c>
      <c r="D283" s="5" t="s">
        <v>2442</v>
      </c>
      <c r="E283" s="5" t="s">
        <v>2440</v>
      </c>
      <c r="F283" s="5" t="s">
        <v>2443</v>
      </c>
      <c r="G283" s="5" t="s">
        <v>1570</v>
      </c>
      <c r="H283" s="5" t="s">
        <v>2444</v>
      </c>
      <c r="J283" s="5" t="s">
        <v>2868</v>
      </c>
    </row>
    <row r="284" spans="1:10">
      <c r="A284" s="5">
        <v>283</v>
      </c>
      <c r="B284" s="5" t="s">
        <v>1436</v>
      </c>
      <c r="C284" s="5" t="s">
        <v>169</v>
      </c>
      <c r="D284" s="5" t="s">
        <v>2448</v>
      </c>
      <c r="E284" s="5" t="s">
        <v>2449</v>
      </c>
      <c r="F284" s="5" t="s">
        <v>2450</v>
      </c>
      <c r="G284" s="5" t="s">
        <v>1538</v>
      </c>
      <c r="H284" s="5" t="s">
        <v>2451</v>
      </c>
      <c r="I284" s="5" t="s">
        <v>3002</v>
      </c>
      <c r="J284" s="5" t="s">
        <v>2868</v>
      </c>
    </row>
    <row r="285" spans="1:10">
      <c r="A285" s="5">
        <v>284</v>
      </c>
      <c r="B285" s="5" t="s">
        <v>1436</v>
      </c>
      <c r="C285" s="5" t="s">
        <v>169</v>
      </c>
      <c r="D285" s="5" t="s">
        <v>2452</v>
      </c>
      <c r="E285" s="5" t="s">
        <v>2453</v>
      </c>
      <c r="F285" s="5" t="s">
        <v>2454</v>
      </c>
      <c r="G285" s="5" t="s">
        <v>1737</v>
      </c>
      <c r="H285" s="5" t="s">
        <v>2455</v>
      </c>
      <c r="J285" s="5" t="s">
        <v>2868</v>
      </c>
    </row>
    <row r="286" spans="1:10">
      <c r="A286" s="5">
        <v>285</v>
      </c>
      <c r="B286" s="5" t="s">
        <v>1436</v>
      </c>
      <c r="C286" s="5" t="s">
        <v>169</v>
      </c>
      <c r="D286" s="5" t="s">
        <v>2456</v>
      </c>
      <c r="E286" s="5" t="s">
        <v>2457</v>
      </c>
      <c r="F286" s="5" t="s">
        <v>2458</v>
      </c>
      <c r="G286" s="5" t="s">
        <v>1554</v>
      </c>
      <c r="H286" s="5" t="s">
        <v>2459</v>
      </c>
      <c r="J286" s="5" t="s">
        <v>2868</v>
      </c>
    </row>
    <row r="287" spans="1:10">
      <c r="A287" s="5">
        <v>286</v>
      </c>
      <c r="B287" s="5" t="s">
        <v>1436</v>
      </c>
      <c r="C287" s="5" t="s">
        <v>169</v>
      </c>
      <c r="D287" s="5" t="s">
        <v>2460</v>
      </c>
      <c r="E287" s="5" t="s">
        <v>2461</v>
      </c>
      <c r="F287" s="5" t="s">
        <v>2462</v>
      </c>
      <c r="G287" s="5" t="s">
        <v>1543</v>
      </c>
      <c r="J287" s="5" t="s">
        <v>2868</v>
      </c>
    </row>
    <row r="288" spans="1:10">
      <c r="A288" s="5">
        <v>287</v>
      </c>
      <c r="B288" s="5" t="s">
        <v>1436</v>
      </c>
      <c r="C288" s="5" t="s">
        <v>169</v>
      </c>
      <c r="D288" s="5" t="s">
        <v>3003</v>
      </c>
      <c r="E288" s="5" t="s">
        <v>3004</v>
      </c>
      <c r="F288" s="5" t="s">
        <v>3005</v>
      </c>
      <c r="G288" s="5" t="s">
        <v>1458</v>
      </c>
      <c r="J288" s="5" t="s">
        <v>2868</v>
      </c>
    </row>
    <row r="289" spans="1:10">
      <c r="A289" s="5">
        <v>288</v>
      </c>
      <c r="B289" s="5" t="s">
        <v>1436</v>
      </c>
      <c r="C289" s="5" t="s">
        <v>169</v>
      </c>
      <c r="D289" s="5" t="s">
        <v>2463</v>
      </c>
      <c r="E289" s="5" t="s">
        <v>2464</v>
      </c>
      <c r="F289" s="5" t="s">
        <v>2465</v>
      </c>
      <c r="G289" s="5" t="s">
        <v>1570</v>
      </c>
      <c r="H289" s="5" t="s">
        <v>2466</v>
      </c>
      <c r="J289" s="5" t="s">
        <v>2868</v>
      </c>
    </row>
    <row r="290" spans="1:10">
      <c r="A290" s="5">
        <v>289</v>
      </c>
      <c r="B290" s="5" t="s">
        <v>1436</v>
      </c>
      <c r="C290" s="5" t="s">
        <v>169</v>
      </c>
      <c r="D290" s="5" t="s">
        <v>2467</v>
      </c>
      <c r="E290" s="5" t="s">
        <v>2468</v>
      </c>
      <c r="F290" s="5" t="s">
        <v>2469</v>
      </c>
      <c r="G290" s="5" t="s">
        <v>1538</v>
      </c>
      <c r="J290" s="5" t="s">
        <v>2868</v>
      </c>
    </row>
    <row r="291" spans="1:10">
      <c r="A291" s="5">
        <v>290</v>
      </c>
      <c r="B291" s="5" t="s">
        <v>1436</v>
      </c>
      <c r="C291" s="5" t="s">
        <v>169</v>
      </c>
      <c r="D291" s="5" t="s">
        <v>2470</v>
      </c>
      <c r="E291" s="5" t="s">
        <v>2471</v>
      </c>
      <c r="F291" s="5" t="s">
        <v>2472</v>
      </c>
      <c r="G291" s="5" t="s">
        <v>1458</v>
      </c>
      <c r="H291" s="5" t="s">
        <v>2473</v>
      </c>
      <c r="J291" s="5" t="s">
        <v>2868</v>
      </c>
    </row>
    <row r="292" spans="1:10">
      <c r="A292" s="5">
        <v>291</v>
      </c>
      <c r="B292" s="5" t="s">
        <v>1436</v>
      </c>
      <c r="C292" s="5" t="s">
        <v>169</v>
      </c>
      <c r="D292" s="5" t="s">
        <v>2474</v>
      </c>
      <c r="E292" s="5" t="s">
        <v>2475</v>
      </c>
      <c r="F292" s="5" t="s">
        <v>2476</v>
      </c>
      <c r="G292" s="5" t="s">
        <v>1475</v>
      </c>
      <c r="H292" s="5" t="s">
        <v>2386</v>
      </c>
      <c r="J292" s="5" t="s">
        <v>2868</v>
      </c>
    </row>
    <row r="293" spans="1:10">
      <c r="A293" s="5">
        <v>292</v>
      </c>
      <c r="B293" s="5" t="s">
        <v>1436</v>
      </c>
      <c r="C293" s="5" t="s">
        <v>169</v>
      </c>
      <c r="D293" s="5" t="s">
        <v>2477</v>
      </c>
      <c r="E293" s="5" t="s">
        <v>2478</v>
      </c>
      <c r="F293" s="5" t="s">
        <v>2479</v>
      </c>
      <c r="G293" s="5" t="s">
        <v>1842</v>
      </c>
      <c r="H293" s="5" t="s">
        <v>2480</v>
      </c>
      <c r="J293" s="5" t="s">
        <v>2868</v>
      </c>
    </row>
    <row r="294" spans="1:10">
      <c r="A294" s="5">
        <v>293</v>
      </c>
      <c r="B294" s="5" t="s">
        <v>1436</v>
      </c>
      <c r="C294" s="5" t="s">
        <v>169</v>
      </c>
      <c r="D294" s="5" t="s">
        <v>2481</v>
      </c>
      <c r="E294" s="5" t="s">
        <v>2478</v>
      </c>
      <c r="F294" s="5" t="s">
        <v>2482</v>
      </c>
      <c r="G294" s="5" t="s">
        <v>1559</v>
      </c>
      <c r="H294" s="5" t="s">
        <v>2483</v>
      </c>
      <c r="J294" s="5" t="s">
        <v>2868</v>
      </c>
    </row>
    <row r="295" spans="1:10">
      <c r="A295" s="5">
        <v>294</v>
      </c>
      <c r="B295" s="5" t="s">
        <v>1436</v>
      </c>
      <c r="C295" s="5" t="s">
        <v>169</v>
      </c>
      <c r="D295" s="5" t="s">
        <v>2484</v>
      </c>
      <c r="E295" s="5" t="s">
        <v>2485</v>
      </c>
      <c r="F295" s="5" t="s">
        <v>2486</v>
      </c>
      <c r="G295" s="5" t="s">
        <v>1538</v>
      </c>
      <c r="H295" s="5" t="s">
        <v>2487</v>
      </c>
      <c r="J295" s="5" t="s">
        <v>2868</v>
      </c>
    </row>
    <row r="296" spans="1:10">
      <c r="A296" s="5">
        <v>295</v>
      </c>
      <c r="B296" s="5" t="s">
        <v>1436</v>
      </c>
      <c r="C296" s="5" t="s">
        <v>169</v>
      </c>
      <c r="D296" s="5" t="s">
        <v>2488</v>
      </c>
      <c r="E296" s="5" t="s">
        <v>2489</v>
      </c>
      <c r="F296" s="5" t="s">
        <v>2490</v>
      </c>
      <c r="G296" s="5" t="s">
        <v>1449</v>
      </c>
      <c r="H296" s="5" t="s">
        <v>2491</v>
      </c>
      <c r="J296" s="5" t="s">
        <v>2868</v>
      </c>
    </row>
    <row r="297" spans="1:10">
      <c r="A297" s="5">
        <v>296</v>
      </c>
      <c r="B297" s="5" t="s">
        <v>1436</v>
      </c>
      <c r="C297" s="5" t="s">
        <v>169</v>
      </c>
      <c r="D297" s="5" t="s">
        <v>2492</v>
      </c>
      <c r="E297" s="5" t="s">
        <v>2493</v>
      </c>
      <c r="F297" s="5" t="s">
        <v>2494</v>
      </c>
      <c r="G297" s="5" t="s">
        <v>1559</v>
      </c>
      <c r="J297" s="5" t="s">
        <v>2868</v>
      </c>
    </row>
    <row r="298" spans="1:10">
      <c r="A298" s="5">
        <v>297</v>
      </c>
      <c r="B298" s="5" t="s">
        <v>1436</v>
      </c>
      <c r="C298" s="5" t="s">
        <v>169</v>
      </c>
      <c r="D298" s="5" t="s">
        <v>2495</v>
      </c>
      <c r="E298" s="5" t="s">
        <v>2496</v>
      </c>
      <c r="F298" s="5" t="s">
        <v>2497</v>
      </c>
      <c r="G298" s="5" t="s">
        <v>1467</v>
      </c>
      <c r="J298" s="5" t="s">
        <v>2868</v>
      </c>
    </row>
    <row r="299" spans="1:10">
      <c r="A299" s="5">
        <v>298</v>
      </c>
      <c r="B299" s="5" t="s">
        <v>1436</v>
      </c>
      <c r="C299" s="5" t="s">
        <v>169</v>
      </c>
      <c r="D299" s="5" t="s">
        <v>2498</v>
      </c>
      <c r="E299" s="5" t="s">
        <v>2499</v>
      </c>
      <c r="F299" s="5" t="s">
        <v>2500</v>
      </c>
      <c r="G299" s="5" t="s">
        <v>1538</v>
      </c>
      <c r="H299" s="5" t="s">
        <v>2501</v>
      </c>
      <c r="J299" s="5" t="s">
        <v>2868</v>
      </c>
    </row>
    <row r="300" spans="1:10">
      <c r="A300" s="5">
        <v>299</v>
      </c>
      <c r="B300" s="5" t="s">
        <v>1436</v>
      </c>
      <c r="C300" s="5" t="s">
        <v>169</v>
      </c>
      <c r="D300" s="5" t="s">
        <v>2502</v>
      </c>
      <c r="E300" s="5" t="s">
        <v>2503</v>
      </c>
      <c r="F300" s="5" t="s">
        <v>2504</v>
      </c>
      <c r="G300" s="5" t="s">
        <v>1449</v>
      </c>
      <c r="H300" s="5" t="s">
        <v>2505</v>
      </c>
      <c r="J300" s="5" t="s">
        <v>2868</v>
      </c>
    </row>
    <row r="301" spans="1:10">
      <c r="A301" s="5">
        <v>300</v>
      </c>
      <c r="B301" s="5" t="s">
        <v>1436</v>
      </c>
      <c r="C301" s="5" t="s">
        <v>169</v>
      </c>
      <c r="D301" s="5" t="s">
        <v>2506</v>
      </c>
      <c r="E301" s="5" t="s">
        <v>2507</v>
      </c>
      <c r="F301" s="5" t="s">
        <v>2508</v>
      </c>
      <c r="G301" s="5" t="s">
        <v>1688</v>
      </c>
      <c r="H301" s="5" t="s">
        <v>2509</v>
      </c>
      <c r="J301" s="5" t="s">
        <v>2868</v>
      </c>
    </row>
    <row r="302" spans="1:10">
      <c r="A302" s="5">
        <v>301</v>
      </c>
      <c r="B302" s="5" t="s">
        <v>1436</v>
      </c>
      <c r="C302" s="5" t="s">
        <v>169</v>
      </c>
      <c r="D302" s="5" t="s">
        <v>2510</v>
      </c>
      <c r="E302" s="5" t="s">
        <v>2511</v>
      </c>
      <c r="F302" s="5" t="s">
        <v>2512</v>
      </c>
      <c r="G302" s="5" t="s">
        <v>1444</v>
      </c>
      <c r="H302" s="5" t="s">
        <v>2513</v>
      </c>
      <c r="J302" s="5" t="s">
        <v>2868</v>
      </c>
    </row>
    <row r="303" spans="1:10">
      <c r="A303" s="5">
        <v>302</v>
      </c>
      <c r="B303" s="5" t="s">
        <v>1436</v>
      </c>
      <c r="C303" s="5" t="s">
        <v>169</v>
      </c>
      <c r="D303" s="5" t="s">
        <v>3006</v>
      </c>
      <c r="E303" s="5" t="s">
        <v>3007</v>
      </c>
      <c r="F303" s="5" t="s">
        <v>3008</v>
      </c>
      <c r="G303" s="5" t="s">
        <v>1458</v>
      </c>
      <c r="J303" s="5" t="s">
        <v>2868</v>
      </c>
    </row>
    <row r="304" spans="1:10">
      <c r="A304" s="5">
        <v>303</v>
      </c>
      <c r="B304" s="5" t="s">
        <v>1436</v>
      </c>
      <c r="C304" s="5" t="s">
        <v>169</v>
      </c>
      <c r="D304" s="5" t="s">
        <v>2514</v>
      </c>
      <c r="E304" s="5" t="s">
        <v>2515</v>
      </c>
      <c r="F304" s="5" t="s">
        <v>2516</v>
      </c>
      <c r="G304" s="5" t="s">
        <v>2193</v>
      </c>
      <c r="H304" s="5" t="s">
        <v>1951</v>
      </c>
      <c r="J304" s="5" t="s">
        <v>2868</v>
      </c>
    </row>
    <row r="305" spans="1:10">
      <c r="A305" s="5">
        <v>304</v>
      </c>
      <c r="B305" s="5" t="s">
        <v>1436</v>
      </c>
      <c r="C305" s="5" t="s">
        <v>169</v>
      </c>
      <c r="D305" s="5" t="s">
        <v>2517</v>
      </c>
      <c r="E305" s="5" t="s">
        <v>2518</v>
      </c>
      <c r="F305" s="5" t="s">
        <v>2519</v>
      </c>
      <c r="G305" s="5" t="s">
        <v>1554</v>
      </c>
      <c r="H305" s="5" t="s">
        <v>2520</v>
      </c>
      <c r="J305" s="5" t="s">
        <v>2868</v>
      </c>
    </row>
    <row r="306" spans="1:10">
      <c r="A306" s="5">
        <v>305</v>
      </c>
      <c r="B306" s="5" t="s">
        <v>1436</v>
      </c>
      <c r="C306" s="5" t="s">
        <v>169</v>
      </c>
      <c r="D306" s="5" t="s">
        <v>2521</v>
      </c>
      <c r="E306" s="5" t="s">
        <v>2522</v>
      </c>
      <c r="F306" s="5" t="s">
        <v>2523</v>
      </c>
      <c r="G306" s="5" t="s">
        <v>1449</v>
      </c>
      <c r="J306" s="5" t="s">
        <v>2868</v>
      </c>
    </row>
    <row r="307" spans="1:10">
      <c r="A307" s="5">
        <v>306</v>
      </c>
      <c r="B307" s="5" t="s">
        <v>1436</v>
      </c>
      <c r="C307" s="5" t="s">
        <v>169</v>
      </c>
      <c r="D307" s="5" t="s">
        <v>2524</v>
      </c>
      <c r="E307" s="5" t="s">
        <v>2525</v>
      </c>
      <c r="F307" s="5" t="s">
        <v>2526</v>
      </c>
      <c r="G307" s="5" t="s">
        <v>1534</v>
      </c>
      <c r="H307" s="5" t="s">
        <v>2527</v>
      </c>
      <c r="J307" s="5" t="s">
        <v>2868</v>
      </c>
    </row>
    <row r="308" spans="1:10">
      <c r="A308" s="5">
        <v>307</v>
      </c>
      <c r="B308" s="5" t="s">
        <v>1436</v>
      </c>
      <c r="C308" s="5" t="s">
        <v>169</v>
      </c>
      <c r="D308" s="5" t="s">
        <v>2528</v>
      </c>
      <c r="E308" s="5" t="s">
        <v>2529</v>
      </c>
      <c r="F308" s="5" t="s">
        <v>2530</v>
      </c>
      <c r="G308" s="5" t="s">
        <v>1458</v>
      </c>
      <c r="H308" s="5" t="s">
        <v>2531</v>
      </c>
      <c r="J308" s="5" t="s">
        <v>2868</v>
      </c>
    </row>
    <row r="309" spans="1:10">
      <c r="A309" s="5">
        <v>308</v>
      </c>
      <c r="B309" s="5" t="s">
        <v>1436</v>
      </c>
      <c r="C309" s="5" t="s">
        <v>169</v>
      </c>
      <c r="D309" s="5" t="s">
        <v>2532</v>
      </c>
      <c r="E309" s="5" t="s">
        <v>2533</v>
      </c>
      <c r="F309" s="5" t="s">
        <v>2534</v>
      </c>
      <c r="G309" s="5" t="s">
        <v>1688</v>
      </c>
      <c r="H309" s="5" t="s">
        <v>2535</v>
      </c>
      <c r="J309" s="5" t="s">
        <v>2868</v>
      </c>
    </row>
    <row r="310" spans="1:10">
      <c r="A310" s="5">
        <v>309</v>
      </c>
      <c r="B310" s="5" t="s">
        <v>1436</v>
      </c>
      <c r="C310" s="5" t="s">
        <v>169</v>
      </c>
      <c r="D310" s="5" t="s">
        <v>2536</v>
      </c>
      <c r="E310" s="5" t="s">
        <v>2537</v>
      </c>
      <c r="F310" s="5" t="s">
        <v>2538</v>
      </c>
      <c r="G310" s="5" t="s">
        <v>1543</v>
      </c>
      <c r="H310" s="5" t="s">
        <v>2539</v>
      </c>
      <c r="J310" s="5" t="s">
        <v>2868</v>
      </c>
    </row>
    <row r="311" spans="1:10">
      <c r="A311" s="5">
        <v>310</v>
      </c>
      <c r="B311" s="5" t="s">
        <v>1436</v>
      </c>
      <c r="C311" s="5" t="s">
        <v>169</v>
      </c>
      <c r="D311" s="5" t="s">
        <v>2540</v>
      </c>
      <c r="E311" s="5" t="s">
        <v>2541</v>
      </c>
      <c r="F311" s="5" t="s">
        <v>2542</v>
      </c>
      <c r="G311" s="5" t="s">
        <v>1847</v>
      </c>
      <c r="H311" s="5" t="s">
        <v>2543</v>
      </c>
      <c r="J311" s="5" t="s">
        <v>2868</v>
      </c>
    </row>
    <row r="312" spans="1:10">
      <c r="A312" s="5">
        <v>311</v>
      </c>
      <c r="B312" s="5" t="s">
        <v>1436</v>
      </c>
      <c r="C312" s="5" t="s">
        <v>169</v>
      </c>
      <c r="D312" s="5" t="s">
        <v>2544</v>
      </c>
      <c r="E312" s="5" t="s">
        <v>2545</v>
      </c>
      <c r="F312" s="5" t="s">
        <v>2546</v>
      </c>
      <c r="G312" s="5" t="s">
        <v>1458</v>
      </c>
      <c r="H312" s="5" t="s">
        <v>2547</v>
      </c>
      <c r="J312" s="5" t="s">
        <v>2868</v>
      </c>
    </row>
    <row r="313" spans="1:10">
      <c r="A313" s="5">
        <v>312</v>
      </c>
      <c r="B313" s="5" t="s">
        <v>1436</v>
      </c>
      <c r="C313" s="5" t="s">
        <v>169</v>
      </c>
      <c r="D313" s="5" t="s">
        <v>2548</v>
      </c>
      <c r="E313" s="5" t="s">
        <v>2549</v>
      </c>
      <c r="F313" s="5" t="s">
        <v>2550</v>
      </c>
      <c r="G313" s="5" t="s">
        <v>1538</v>
      </c>
      <c r="H313" s="5" t="s">
        <v>2551</v>
      </c>
      <c r="J313" s="5" t="s">
        <v>2868</v>
      </c>
    </row>
    <row r="314" spans="1:10">
      <c r="A314" s="5">
        <v>313</v>
      </c>
      <c r="B314" s="5" t="s">
        <v>1436</v>
      </c>
      <c r="C314" s="5" t="s">
        <v>169</v>
      </c>
      <c r="D314" s="5" t="s">
        <v>2552</v>
      </c>
      <c r="E314" s="5" t="s">
        <v>2553</v>
      </c>
      <c r="F314" s="5" t="s">
        <v>2554</v>
      </c>
      <c r="G314" s="5" t="s">
        <v>1538</v>
      </c>
      <c r="H314" s="5" t="s">
        <v>2555</v>
      </c>
      <c r="J314" s="5" t="s">
        <v>2868</v>
      </c>
    </row>
    <row r="315" spans="1:10">
      <c r="A315" s="5">
        <v>314</v>
      </c>
      <c r="B315" s="5" t="s">
        <v>1436</v>
      </c>
      <c r="C315" s="5" t="s">
        <v>169</v>
      </c>
      <c r="D315" s="5" t="s">
        <v>2556</v>
      </c>
      <c r="E315" s="5" t="s">
        <v>2557</v>
      </c>
      <c r="F315" s="5" t="s">
        <v>2558</v>
      </c>
      <c r="G315" s="5" t="s">
        <v>1449</v>
      </c>
      <c r="H315" s="5" t="s">
        <v>2070</v>
      </c>
      <c r="J315" s="5" t="s">
        <v>2868</v>
      </c>
    </row>
    <row r="316" spans="1:10">
      <c r="A316" s="5">
        <v>315</v>
      </c>
      <c r="B316" s="5" t="s">
        <v>1436</v>
      </c>
      <c r="C316" s="5" t="s">
        <v>169</v>
      </c>
      <c r="D316" s="5" t="s">
        <v>2559</v>
      </c>
      <c r="E316" s="5" t="s">
        <v>2560</v>
      </c>
      <c r="F316" s="5" t="s">
        <v>2561</v>
      </c>
      <c r="G316" s="5" t="s">
        <v>1847</v>
      </c>
      <c r="H316" s="5" t="s">
        <v>2562</v>
      </c>
      <c r="J316" s="5" t="s">
        <v>2868</v>
      </c>
    </row>
    <row r="317" spans="1:10">
      <c r="A317" s="5">
        <v>316</v>
      </c>
      <c r="B317" s="5" t="s">
        <v>1436</v>
      </c>
      <c r="C317" s="5" t="s">
        <v>169</v>
      </c>
      <c r="D317" s="5" t="s">
        <v>2563</v>
      </c>
      <c r="E317" s="5" t="s">
        <v>2564</v>
      </c>
      <c r="F317" s="5" t="s">
        <v>2565</v>
      </c>
      <c r="G317" s="5" t="s">
        <v>2193</v>
      </c>
      <c r="H317" s="5" t="s">
        <v>2444</v>
      </c>
      <c r="J317" s="5" t="s">
        <v>2868</v>
      </c>
    </row>
    <row r="318" spans="1:10">
      <c r="A318" s="5">
        <v>317</v>
      </c>
      <c r="B318" s="5" t="s">
        <v>1436</v>
      </c>
      <c r="C318" s="5" t="s">
        <v>169</v>
      </c>
      <c r="D318" s="5" t="s">
        <v>2566</v>
      </c>
      <c r="E318" s="5" t="s">
        <v>2567</v>
      </c>
      <c r="F318" s="5" t="s">
        <v>2568</v>
      </c>
      <c r="G318" s="5" t="s">
        <v>1453</v>
      </c>
      <c r="J318" s="5" t="s">
        <v>2868</v>
      </c>
    </row>
    <row r="319" spans="1:10">
      <c r="A319" s="5">
        <v>318</v>
      </c>
      <c r="B319" s="5" t="s">
        <v>1436</v>
      </c>
      <c r="C319" s="5" t="s">
        <v>169</v>
      </c>
      <c r="D319" s="5" t="s">
        <v>2569</v>
      </c>
      <c r="E319" s="5" t="s">
        <v>2570</v>
      </c>
      <c r="F319" s="5" t="s">
        <v>2571</v>
      </c>
      <c r="G319" s="5" t="s">
        <v>1458</v>
      </c>
      <c r="J319" s="5" t="s">
        <v>2868</v>
      </c>
    </row>
    <row r="320" spans="1:10">
      <c r="A320" s="5">
        <v>319</v>
      </c>
      <c r="B320" s="5" t="s">
        <v>1436</v>
      </c>
      <c r="C320" s="5" t="s">
        <v>169</v>
      </c>
      <c r="D320" s="5" t="s">
        <v>2572</v>
      </c>
      <c r="E320" s="5" t="s">
        <v>2573</v>
      </c>
      <c r="F320" s="5" t="s">
        <v>2574</v>
      </c>
      <c r="G320" s="5" t="s">
        <v>1505</v>
      </c>
      <c r="H320" s="5" t="s">
        <v>2575</v>
      </c>
      <c r="J320" s="5" t="s">
        <v>2868</v>
      </c>
    </row>
    <row r="321" spans="1:10">
      <c r="A321" s="5">
        <v>320</v>
      </c>
      <c r="B321" s="5" t="s">
        <v>1436</v>
      </c>
      <c r="C321" s="5" t="s">
        <v>169</v>
      </c>
      <c r="D321" s="5" t="s">
        <v>2576</v>
      </c>
      <c r="E321" s="5" t="s">
        <v>2577</v>
      </c>
      <c r="F321" s="5" t="s">
        <v>2578</v>
      </c>
      <c r="G321" s="5" t="s">
        <v>1458</v>
      </c>
      <c r="H321" s="5" t="s">
        <v>2579</v>
      </c>
      <c r="J321" s="5" t="s">
        <v>2868</v>
      </c>
    </row>
    <row r="322" spans="1:10">
      <c r="A322" s="5">
        <v>321</v>
      </c>
      <c r="B322" s="5" t="s">
        <v>1436</v>
      </c>
      <c r="C322" s="5" t="s">
        <v>169</v>
      </c>
      <c r="D322" s="5" t="s">
        <v>2580</v>
      </c>
      <c r="E322" s="5" t="s">
        <v>2581</v>
      </c>
      <c r="F322" s="5" t="s">
        <v>2582</v>
      </c>
      <c r="G322" s="5" t="s">
        <v>1570</v>
      </c>
      <c r="H322" s="5" t="s">
        <v>2140</v>
      </c>
      <c r="J322" s="5" t="s">
        <v>2868</v>
      </c>
    </row>
    <row r="323" spans="1:10">
      <c r="A323" s="5">
        <v>322</v>
      </c>
      <c r="B323" s="5" t="s">
        <v>1436</v>
      </c>
      <c r="C323" s="5" t="s">
        <v>169</v>
      </c>
      <c r="D323" s="5" t="s">
        <v>2583</v>
      </c>
      <c r="E323" s="5" t="s">
        <v>2584</v>
      </c>
      <c r="F323" s="5" t="s">
        <v>2585</v>
      </c>
      <c r="G323" s="5" t="s">
        <v>1570</v>
      </c>
      <c r="J323" s="5" t="s">
        <v>2868</v>
      </c>
    </row>
    <row r="324" spans="1:10">
      <c r="A324" s="5">
        <v>323</v>
      </c>
      <c r="B324" s="5" t="s">
        <v>1436</v>
      </c>
      <c r="C324" s="5" t="s">
        <v>169</v>
      </c>
      <c r="D324" s="5" t="s">
        <v>2586</v>
      </c>
      <c r="E324" s="5" t="s">
        <v>2587</v>
      </c>
      <c r="F324" s="5" t="s">
        <v>2588</v>
      </c>
      <c r="G324" s="5" t="s">
        <v>1554</v>
      </c>
      <c r="J324" s="5" t="s">
        <v>2868</v>
      </c>
    </row>
    <row r="325" spans="1:10">
      <c r="A325" s="5">
        <v>324</v>
      </c>
      <c r="B325" s="5" t="s">
        <v>1436</v>
      </c>
      <c r="C325" s="5" t="s">
        <v>169</v>
      </c>
      <c r="D325" s="5" t="s">
        <v>2589</v>
      </c>
      <c r="E325" s="5" t="s">
        <v>2590</v>
      </c>
      <c r="F325" s="5" t="s">
        <v>2591</v>
      </c>
      <c r="G325" s="5" t="s">
        <v>1505</v>
      </c>
      <c r="H325" s="5" t="s">
        <v>2592</v>
      </c>
      <c r="J325" s="5" t="s">
        <v>2868</v>
      </c>
    </row>
    <row r="326" spans="1:10">
      <c r="A326" s="5">
        <v>325</v>
      </c>
      <c r="B326" s="5" t="s">
        <v>1436</v>
      </c>
      <c r="C326" s="5" t="s">
        <v>169</v>
      </c>
      <c r="D326" s="5" t="s">
        <v>2593</v>
      </c>
      <c r="E326" s="5" t="s">
        <v>2594</v>
      </c>
      <c r="F326" s="5" t="s">
        <v>2595</v>
      </c>
      <c r="G326" s="5" t="s">
        <v>2596</v>
      </c>
      <c r="H326" s="5" t="s">
        <v>2597</v>
      </c>
      <c r="J326" s="5" t="s">
        <v>2868</v>
      </c>
    </row>
    <row r="327" spans="1:10">
      <c r="A327" s="5">
        <v>326</v>
      </c>
      <c r="B327" s="5" t="s">
        <v>1436</v>
      </c>
      <c r="C327" s="5" t="s">
        <v>169</v>
      </c>
      <c r="D327" s="5" t="s">
        <v>2598</v>
      </c>
      <c r="E327" s="5" t="s">
        <v>2599</v>
      </c>
      <c r="F327" s="5" t="s">
        <v>2600</v>
      </c>
      <c r="G327" s="5" t="s">
        <v>1543</v>
      </c>
      <c r="J327" s="5" t="s">
        <v>2868</v>
      </c>
    </row>
    <row r="328" spans="1:10">
      <c r="A328" s="5">
        <v>327</v>
      </c>
      <c r="B328" s="5" t="s">
        <v>1436</v>
      </c>
      <c r="C328" s="5" t="s">
        <v>169</v>
      </c>
      <c r="D328" s="5" t="s">
        <v>2601</v>
      </c>
      <c r="E328" s="5" t="s">
        <v>2602</v>
      </c>
      <c r="F328" s="5" t="s">
        <v>2603</v>
      </c>
      <c r="G328" s="5" t="s">
        <v>1453</v>
      </c>
      <c r="J328" s="5" t="s">
        <v>2868</v>
      </c>
    </row>
    <row r="329" spans="1:10">
      <c r="A329" s="5">
        <v>328</v>
      </c>
      <c r="B329" s="5" t="s">
        <v>1436</v>
      </c>
      <c r="C329" s="5" t="s">
        <v>169</v>
      </c>
      <c r="D329" s="5" t="s">
        <v>2604</v>
      </c>
      <c r="E329" s="5" t="s">
        <v>2605</v>
      </c>
      <c r="F329" s="5" t="s">
        <v>2606</v>
      </c>
      <c r="G329" s="5" t="s">
        <v>1467</v>
      </c>
      <c r="J329" s="5" t="s">
        <v>2868</v>
      </c>
    </row>
    <row r="330" spans="1:10">
      <c r="A330" s="5">
        <v>329</v>
      </c>
      <c r="B330" s="5" t="s">
        <v>1436</v>
      </c>
      <c r="C330" s="5" t="s">
        <v>169</v>
      </c>
      <c r="D330" s="5" t="s">
        <v>2607</v>
      </c>
      <c r="E330" s="5" t="s">
        <v>2608</v>
      </c>
      <c r="F330" s="5" t="s">
        <v>2609</v>
      </c>
      <c r="G330" s="5" t="s">
        <v>1570</v>
      </c>
      <c r="J330" s="5" t="s">
        <v>2868</v>
      </c>
    </row>
    <row r="331" spans="1:10">
      <c r="A331" s="5">
        <v>330</v>
      </c>
      <c r="B331" s="5" t="s">
        <v>1436</v>
      </c>
      <c r="C331" s="5" t="s">
        <v>169</v>
      </c>
      <c r="D331" s="5" t="s">
        <v>3009</v>
      </c>
      <c r="E331" s="5" t="s">
        <v>3010</v>
      </c>
      <c r="F331" s="5" t="s">
        <v>3011</v>
      </c>
      <c r="G331" s="5" t="s">
        <v>1449</v>
      </c>
      <c r="J331" s="5" t="s">
        <v>2868</v>
      </c>
    </row>
    <row r="332" spans="1:10">
      <c r="A332" s="5">
        <v>331</v>
      </c>
      <c r="B332" s="5" t="s">
        <v>1436</v>
      </c>
      <c r="C332" s="5" t="s">
        <v>169</v>
      </c>
      <c r="D332" s="5" t="s">
        <v>2610</v>
      </c>
      <c r="E332" s="5" t="s">
        <v>2611</v>
      </c>
      <c r="F332" s="5" t="s">
        <v>2612</v>
      </c>
      <c r="G332" s="5" t="s">
        <v>1453</v>
      </c>
      <c r="H332" s="5" t="s">
        <v>2613</v>
      </c>
      <c r="J332" s="5" t="s">
        <v>2868</v>
      </c>
    </row>
    <row r="333" spans="1:10">
      <c r="A333" s="5">
        <v>332</v>
      </c>
      <c r="B333" s="5" t="s">
        <v>1436</v>
      </c>
      <c r="C333" s="5" t="s">
        <v>169</v>
      </c>
      <c r="D333" s="5" t="s">
        <v>3012</v>
      </c>
      <c r="E333" s="5" t="s">
        <v>3013</v>
      </c>
      <c r="F333" s="5" t="s">
        <v>3014</v>
      </c>
      <c r="G333" s="5" t="s">
        <v>1449</v>
      </c>
      <c r="J333" s="5" t="s">
        <v>2868</v>
      </c>
    </row>
    <row r="334" spans="1:10">
      <c r="A334" s="5">
        <v>333</v>
      </c>
      <c r="B334" s="5" t="s">
        <v>1436</v>
      </c>
      <c r="C334" s="5" t="s">
        <v>169</v>
      </c>
      <c r="D334" s="5" t="s">
        <v>2614</v>
      </c>
      <c r="E334" s="5" t="s">
        <v>2615</v>
      </c>
      <c r="F334" s="5" t="s">
        <v>2616</v>
      </c>
      <c r="G334" s="5" t="s">
        <v>1505</v>
      </c>
      <c r="H334" s="5" t="s">
        <v>2617</v>
      </c>
      <c r="J334" s="5" t="s">
        <v>2868</v>
      </c>
    </row>
    <row r="335" spans="1:10">
      <c r="A335" s="5">
        <v>334</v>
      </c>
      <c r="B335" s="5" t="s">
        <v>1436</v>
      </c>
      <c r="C335" s="5" t="s">
        <v>169</v>
      </c>
      <c r="D335" s="5" t="s">
        <v>2618</v>
      </c>
      <c r="E335" s="5" t="s">
        <v>2619</v>
      </c>
      <c r="F335" s="5" t="s">
        <v>2620</v>
      </c>
      <c r="G335" s="5" t="s">
        <v>1543</v>
      </c>
      <c r="H335" s="5" t="s">
        <v>2621</v>
      </c>
      <c r="J335" s="5" t="s">
        <v>2868</v>
      </c>
    </row>
    <row r="336" spans="1:10">
      <c r="A336" s="5">
        <v>335</v>
      </c>
      <c r="B336" s="5" t="s">
        <v>1436</v>
      </c>
      <c r="C336" s="5" t="s">
        <v>169</v>
      </c>
      <c r="D336" s="5" t="s">
        <v>2622</v>
      </c>
      <c r="E336" s="5" t="s">
        <v>2623</v>
      </c>
      <c r="F336" s="5" t="s">
        <v>2624</v>
      </c>
      <c r="G336" s="5" t="s">
        <v>1559</v>
      </c>
      <c r="J336" s="5" t="s">
        <v>2868</v>
      </c>
    </row>
    <row r="337" spans="1:10">
      <c r="A337" s="5">
        <v>336</v>
      </c>
      <c r="B337" s="5" t="s">
        <v>1436</v>
      </c>
      <c r="C337" s="5" t="s">
        <v>169</v>
      </c>
      <c r="D337" s="5" t="s">
        <v>2625</v>
      </c>
      <c r="E337" s="5" t="s">
        <v>2626</v>
      </c>
      <c r="F337" s="5" t="s">
        <v>2627</v>
      </c>
      <c r="G337" s="5" t="s">
        <v>1453</v>
      </c>
      <c r="J337" s="5" t="s">
        <v>2868</v>
      </c>
    </row>
    <row r="338" spans="1:10">
      <c r="A338" s="5">
        <v>337</v>
      </c>
      <c r="B338" s="5" t="s">
        <v>1436</v>
      </c>
      <c r="C338" s="5" t="s">
        <v>169</v>
      </c>
      <c r="D338" s="5" t="s">
        <v>2628</v>
      </c>
      <c r="E338" s="5" t="s">
        <v>2629</v>
      </c>
      <c r="F338" s="5" t="s">
        <v>2630</v>
      </c>
      <c r="G338" s="5" t="s">
        <v>1458</v>
      </c>
      <c r="H338" s="5" t="s">
        <v>2339</v>
      </c>
      <c r="J338" s="5" t="s">
        <v>2868</v>
      </c>
    </row>
    <row r="339" spans="1:10">
      <c r="A339" s="5">
        <v>338</v>
      </c>
      <c r="B339" s="5" t="s">
        <v>1436</v>
      </c>
      <c r="C339" s="5" t="s">
        <v>169</v>
      </c>
      <c r="D339" s="5" t="s">
        <v>2631</v>
      </c>
      <c r="E339" s="5" t="s">
        <v>2632</v>
      </c>
      <c r="F339" s="5" t="s">
        <v>2633</v>
      </c>
      <c r="G339" s="5" t="s">
        <v>1467</v>
      </c>
      <c r="H339" s="5" t="s">
        <v>2634</v>
      </c>
      <c r="J339" s="5" t="s">
        <v>2868</v>
      </c>
    </row>
    <row r="340" spans="1:10">
      <c r="A340" s="5">
        <v>339</v>
      </c>
      <c r="B340" s="5" t="s">
        <v>1436</v>
      </c>
      <c r="C340" s="5" t="s">
        <v>169</v>
      </c>
      <c r="D340" s="5" t="s">
        <v>2635</v>
      </c>
      <c r="E340" s="5" t="s">
        <v>2636</v>
      </c>
      <c r="F340" s="5" t="s">
        <v>2637</v>
      </c>
      <c r="G340" s="5" t="s">
        <v>1554</v>
      </c>
      <c r="J340" s="5" t="s">
        <v>2868</v>
      </c>
    </row>
    <row r="341" spans="1:10">
      <c r="A341" s="5">
        <v>340</v>
      </c>
      <c r="B341" s="5" t="s">
        <v>1436</v>
      </c>
      <c r="C341" s="5" t="s">
        <v>169</v>
      </c>
      <c r="D341" s="5" t="s">
        <v>2638</v>
      </c>
      <c r="E341" s="5" t="s">
        <v>2639</v>
      </c>
      <c r="F341" s="5" t="s">
        <v>2640</v>
      </c>
      <c r="G341" s="5" t="s">
        <v>1543</v>
      </c>
      <c r="H341" s="5" t="s">
        <v>2024</v>
      </c>
      <c r="J341" s="5" t="s">
        <v>2868</v>
      </c>
    </row>
    <row r="342" spans="1:10">
      <c r="A342" s="5">
        <v>341</v>
      </c>
      <c r="B342" s="5" t="s">
        <v>1436</v>
      </c>
      <c r="C342" s="5" t="s">
        <v>169</v>
      </c>
      <c r="D342" s="5" t="s">
        <v>2641</v>
      </c>
      <c r="E342" s="5" t="s">
        <v>2642</v>
      </c>
      <c r="F342" s="5" t="s">
        <v>2643</v>
      </c>
      <c r="G342" s="5" t="s">
        <v>1467</v>
      </c>
      <c r="H342" s="5" t="s">
        <v>2024</v>
      </c>
      <c r="J342" s="5" t="s">
        <v>2868</v>
      </c>
    </row>
    <row r="343" spans="1:10">
      <c r="A343" s="5">
        <v>342</v>
      </c>
      <c r="B343" s="5" t="s">
        <v>1436</v>
      </c>
      <c r="C343" s="5" t="s">
        <v>169</v>
      </c>
      <c r="D343" s="5" t="s">
        <v>2644</v>
      </c>
      <c r="E343" s="5" t="s">
        <v>2645</v>
      </c>
      <c r="F343" s="5" t="s">
        <v>2646</v>
      </c>
      <c r="G343" s="5" t="s">
        <v>1458</v>
      </c>
      <c r="H343" s="5" t="s">
        <v>1684</v>
      </c>
      <c r="J343" s="5" t="s">
        <v>2868</v>
      </c>
    </row>
    <row r="344" spans="1:10">
      <c r="A344" s="5">
        <v>343</v>
      </c>
      <c r="B344" s="5" t="s">
        <v>1436</v>
      </c>
      <c r="C344" s="5" t="s">
        <v>169</v>
      </c>
      <c r="D344" s="5" t="s">
        <v>2647</v>
      </c>
      <c r="E344" s="5" t="s">
        <v>2648</v>
      </c>
      <c r="F344" s="5" t="s">
        <v>2649</v>
      </c>
      <c r="G344" s="5" t="s">
        <v>2650</v>
      </c>
      <c r="J344" s="5" t="s">
        <v>2868</v>
      </c>
    </row>
    <row r="345" spans="1:10">
      <c r="A345" s="5">
        <v>344</v>
      </c>
      <c r="B345" s="5" t="s">
        <v>1436</v>
      </c>
      <c r="C345" s="5" t="s">
        <v>169</v>
      </c>
      <c r="D345" s="5" t="s">
        <v>2651</v>
      </c>
      <c r="E345" s="5" t="s">
        <v>2652</v>
      </c>
      <c r="F345" s="5" t="s">
        <v>2653</v>
      </c>
      <c r="G345" s="5" t="s">
        <v>1538</v>
      </c>
      <c r="J345" s="5" t="s">
        <v>2868</v>
      </c>
    </row>
    <row r="346" spans="1:10">
      <c r="A346" s="5">
        <v>345</v>
      </c>
      <c r="B346" s="5" t="s">
        <v>1436</v>
      </c>
      <c r="C346" s="5" t="s">
        <v>169</v>
      </c>
      <c r="D346" s="5" t="s">
        <v>3015</v>
      </c>
      <c r="E346" s="5" t="s">
        <v>3016</v>
      </c>
      <c r="F346" s="5" t="s">
        <v>3017</v>
      </c>
      <c r="G346" s="5" t="s">
        <v>1467</v>
      </c>
      <c r="H346" s="5" t="s">
        <v>3018</v>
      </c>
      <c r="J346" s="5" t="s">
        <v>2868</v>
      </c>
    </row>
    <row r="347" spans="1:10">
      <c r="A347" s="5">
        <v>346</v>
      </c>
      <c r="B347" s="5" t="s">
        <v>1436</v>
      </c>
      <c r="C347" s="5" t="s">
        <v>169</v>
      </c>
      <c r="D347" s="5" t="s">
        <v>2654</v>
      </c>
      <c r="E347" s="5" t="s">
        <v>2655</v>
      </c>
      <c r="F347" s="5" t="s">
        <v>2656</v>
      </c>
      <c r="G347" s="5" t="s">
        <v>1543</v>
      </c>
      <c r="H347" s="5" t="s">
        <v>2657</v>
      </c>
      <c r="J347" s="5" t="s">
        <v>2868</v>
      </c>
    </row>
    <row r="348" spans="1:10">
      <c r="A348" s="5">
        <v>347</v>
      </c>
      <c r="B348" s="5" t="s">
        <v>1436</v>
      </c>
      <c r="C348" s="5" t="s">
        <v>169</v>
      </c>
      <c r="D348" s="5" t="s">
        <v>2658</v>
      </c>
      <c r="E348" s="5" t="s">
        <v>2659</v>
      </c>
      <c r="F348" s="5" t="s">
        <v>2660</v>
      </c>
      <c r="G348" s="5" t="s">
        <v>1651</v>
      </c>
      <c r="H348" s="5" t="s">
        <v>2661</v>
      </c>
      <c r="J348" s="5" t="s">
        <v>2868</v>
      </c>
    </row>
    <row r="349" spans="1:10">
      <c r="A349" s="5">
        <v>348</v>
      </c>
      <c r="B349" s="5" t="s">
        <v>1436</v>
      </c>
      <c r="C349" s="5" t="s">
        <v>169</v>
      </c>
      <c r="D349" s="5" t="s">
        <v>3019</v>
      </c>
      <c r="E349" s="5" t="s">
        <v>3020</v>
      </c>
      <c r="F349" s="5" t="s">
        <v>3021</v>
      </c>
      <c r="G349" s="5" t="s">
        <v>1683</v>
      </c>
      <c r="H349" s="5" t="s">
        <v>3022</v>
      </c>
      <c r="J349" s="5" t="s">
        <v>2868</v>
      </c>
    </row>
    <row r="350" spans="1:10">
      <c r="A350" s="5">
        <v>349</v>
      </c>
      <c r="B350" s="5" t="s">
        <v>1436</v>
      </c>
      <c r="C350" s="5" t="s">
        <v>169</v>
      </c>
      <c r="D350" s="5" t="s">
        <v>2662</v>
      </c>
      <c r="E350" s="5" t="s">
        <v>2663</v>
      </c>
      <c r="F350" s="5" t="s">
        <v>2664</v>
      </c>
      <c r="G350" s="5" t="s">
        <v>1651</v>
      </c>
      <c r="J350" s="5" t="s">
        <v>2868</v>
      </c>
    </row>
    <row r="351" spans="1:10">
      <c r="A351" s="5">
        <v>350</v>
      </c>
      <c r="B351" s="5" t="s">
        <v>1436</v>
      </c>
      <c r="C351" s="5" t="s">
        <v>169</v>
      </c>
      <c r="D351" s="5" t="s">
        <v>3023</v>
      </c>
      <c r="E351" s="5" t="s">
        <v>3024</v>
      </c>
      <c r="F351" s="5" t="s">
        <v>3025</v>
      </c>
      <c r="G351" s="5" t="s">
        <v>1559</v>
      </c>
      <c r="J351" s="5" t="s">
        <v>2868</v>
      </c>
    </row>
    <row r="352" spans="1:10">
      <c r="A352" s="5">
        <v>351</v>
      </c>
      <c r="B352" s="5" t="s">
        <v>1436</v>
      </c>
      <c r="C352" s="5" t="s">
        <v>169</v>
      </c>
      <c r="D352" s="5" t="s">
        <v>3026</v>
      </c>
      <c r="E352" s="5" t="s">
        <v>3027</v>
      </c>
      <c r="F352" s="5" t="s">
        <v>3028</v>
      </c>
      <c r="G352" s="5" t="s">
        <v>1538</v>
      </c>
      <c r="H352" s="5" t="s">
        <v>3029</v>
      </c>
      <c r="J352" s="5" t="s">
        <v>2868</v>
      </c>
    </row>
    <row r="353" spans="1:10">
      <c r="A353" s="5">
        <v>352</v>
      </c>
      <c r="B353" s="5" t="s">
        <v>1436</v>
      </c>
      <c r="C353" s="5" t="s">
        <v>169</v>
      </c>
      <c r="D353" s="5" t="s">
        <v>3030</v>
      </c>
      <c r="E353" s="5" t="s">
        <v>3031</v>
      </c>
      <c r="F353" s="5" t="s">
        <v>3032</v>
      </c>
      <c r="G353" s="5" t="s">
        <v>3033</v>
      </c>
      <c r="J353" s="5" t="s">
        <v>2868</v>
      </c>
    </row>
    <row r="354" spans="1:10">
      <c r="A354" s="5">
        <v>353</v>
      </c>
      <c r="B354" s="5" t="s">
        <v>1436</v>
      </c>
      <c r="C354" s="5" t="s">
        <v>169</v>
      </c>
      <c r="D354" s="5" t="s">
        <v>2665</v>
      </c>
      <c r="E354" s="5" t="s">
        <v>2666</v>
      </c>
      <c r="F354" s="5" t="s">
        <v>2667</v>
      </c>
      <c r="G354" s="5" t="s">
        <v>1554</v>
      </c>
      <c r="J354" s="5" t="s">
        <v>2868</v>
      </c>
    </row>
    <row r="355" spans="1:10">
      <c r="A355" s="5">
        <v>354</v>
      </c>
      <c r="B355" s="5" t="s">
        <v>1436</v>
      </c>
      <c r="C355" s="5" t="s">
        <v>169</v>
      </c>
      <c r="D355" s="5" t="s">
        <v>2668</v>
      </c>
      <c r="E355" s="5" t="s">
        <v>2669</v>
      </c>
      <c r="F355" s="5" t="s">
        <v>2670</v>
      </c>
      <c r="G355" s="5" t="s">
        <v>1696</v>
      </c>
      <c r="H355" s="5" t="s">
        <v>2671</v>
      </c>
      <c r="J355" s="5" t="s">
        <v>2868</v>
      </c>
    </row>
    <row r="356" spans="1:10">
      <c r="A356" s="5">
        <v>355</v>
      </c>
      <c r="B356" s="5" t="s">
        <v>1436</v>
      </c>
      <c r="C356" s="5" t="s">
        <v>169</v>
      </c>
      <c r="D356" s="5" t="s">
        <v>2672</v>
      </c>
      <c r="E356" s="5" t="s">
        <v>2673</v>
      </c>
      <c r="F356" s="5" t="s">
        <v>2674</v>
      </c>
      <c r="G356" s="5" t="s">
        <v>1467</v>
      </c>
      <c r="H356" s="5" t="s">
        <v>2675</v>
      </c>
      <c r="J356" s="5" t="s">
        <v>2868</v>
      </c>
    </row>
    <row r="357" spans="1:10">
      <c r="A357" s="5">
        <v>356</v>
      </c>
      <c r="B357" s="5" t="s">
        <v>1436</v>
      </c>
      <c r="C357" s="5" t="s">
        <v>169</v>
      </c>
      <c r="D357" s="5" t="s">
        <v>2676</v>
      </c>
      <c r="E357" s="5" t="s">
        <v>2677</v>
      </c>
      <c r="F357" s="5" t="s">
        <v>2678</v>
      </c>
      <c r="G357" s="5" t="s">
        <v>1554</v>
      </c>
      <c r="J357" s="5" t="s">
        <v>2868</v>
      </c>
    </row>
    <row r="358" spans="1:10">
      <c r="A358" s="5">
        <v>357</v>
      </c>
      <c r="B358" s="5" t="s">
        <v>1436</v>
      </c>
      <c r="C358" s="5" t="s">
        <v>169</v>
      </c>
      <c r="D358" s="5" t="s">
        <v>2679</v>
      </c>
      <c r="E358" s="5" t="s">
        <v>2680</v>
      </c>
      <c r="F358" s="5" t="s">
        <v>2681</v>
      </c>
      <c r="G358" s="5" t="s">
        <v>1538</v>
      </c>
      <c r="H358" s="5" t="s">
        <v>2682</v>
      </c>
      <c r="J358" s="5" t="s">
        <v>2868</v>
      </c>
    </row>
    <row r="359" spans="1:10">
      <c r="A359" s="5">
        <v>358</v>
      </c>
      <c r="B359" s="5" t="s">
        <v>1436</v>
      </c>
      <c r="C359" s="5" t="s">
        <v>169</v>
      </c>
      <c r="D359" s="5" t="s">
        <v>3034</v>
      </c>
      <c r="E359" s="5" t="s">
        <v>3035</v>
      </c>
      <c r="F359" s="5" t="s">
        <v>3036</v>
      </c>
      <c r="G359" s="5" t="s">
        <v>1554</v>
      </c>
      <c r="J359" s="5" t="s">
        <v>2868</v>
      </c>
    </row>
    <row r="360" spans="1:10">
      <c r="A360" s="5">
        <v>359</v>
      </c>
      <c r="B360" s="5" t="s">
        <v>1436</v>
      </c>
      <c r="C360" s="5" t="s">
        <v>169</v>
      </c>
      <c r="D360" s="5" t="s">
        <v>2683</v>
      </c>
      <c r="E360" s="5" t="s">
        <v>2684</v>
      </c>
      <c r="F360" s="5" t="s">
        <v>2685</v>
      </c>
      <c r="G360" s="5" t="s">
        <v>1543</v>
      </c>
      <c r="H360" s="5" t="s">
        <v>2686</v>
      </c>
      <c r="J360" s="5" t="s">
        <v>2868</v>
      </c>
    </row>
    <row r="361" spans="1:10">
      <c r="A361" s="5">
        <v>360</v>
      </c>
      <c r="B361" s="5" t="s">
        <v>1436</v>
      </c>
      <c r="C361" s="5" t="s">
        <v>169</v>
      </c>
      <c r="D361" s="5" t="s">
        <v>2687</v>
      </c>
      <c r="E361" s="5" t="s">
        <v>2688</v>
      </c>
      <c r="F361" s="5" t="s">
        <v>2689</v>
      </c>
      <c r="G361" s="5" t="s">
        <v>1554</v>
      </c>
      <c r="H361" s="5" t="s">
        <v>2690</v>
      </c>
      <c r="J361" s="5" t="s">
        <v>2868</v>
      </c>
    </row>
    <row r="362" spans="1:10">
      <c r="A362" s="5">
        <v>361</v>
      </c>
      <c r="B362" s="5" t="s">
        <v>1436</v>
      </c>
      <c r="C362" s="5" t="s">
        <v>169</v>
      </c>
      <c r="D362" s="5" t="s">
        <v>3037</v>
      </c>
      <c r="E362" s="5" t="s">
        <v>3038</v>
      </c>
      <c r="F362" s="5" t="s">
        <v>3039</v>
      </c>
      <c r="G362" s="5" t="s">
        <v>1453</v>
      </c>
      <c r="J362" s="5" t="s">
        <v>2868</v>
      </c>
    </row>
    <row r="363" spans="1:10">
      <c r="A363" s="5">
        <v>362</v>
      </c>
      <c r="B363" s="5" t="s">
        <v>1436</v>
      </c>
      <c r="C363" s="5" t="s">
        <v>169</v>
      </c>
      <c r="D363" s="5" t="s">
        <v>2691</v>
      </c>
      <c r="E363" s="5" t="s">
        <v>2692</v>
      </c>
      <c r="F363" s="5" t="s">
        <v>2693</v>
      </c>
      <c r="G363" s="5" t="s">
        <v>1782</v>
      </c>
      <c r="H363" s="5" t="s">
        <v>1783</v>
      </c>
      <c r="J363" s="5" t="s">
        <v>2868</v>
      </c>
    </row>
    <row r="364" spans="1:10">
      <c r="A364" s="5">
        <v>363</v>
      </c>
      <c r="B364" s="5" t="s">
        <v>1436</v>
      </c>
      <c r="C364" s="5" t="s">
        <v>169</v>
      </c>
      <c r="D364" s="5" t="s">
        <v>2694</v>
      </c>
      <c r="E364" s="5" t="s">
        <v>2695</v>
      </c>
      <c r="F364" s="5" t="s">
        <v>2696</v>
      </c>
      <c r="G364" s="5" t="s">
        <v>1554</v>
      </c>
      <c r="H364" s="5" t="s">
        <v>2697</v>
      </c>
      <c r="J364" s="5" t="s">
        <v>2868</v>
      </c>
    </row>
    <row r="365" spans="1:10">
      <c r="A365" s="5">
        <v>364</v>
      </c>
      <c r="B365" s="5" t="s">
        <v>1436</v>
      </c>
      <c r="C365" s="5" t="s">
        <v>169</v>
      </c>
      <c r="D365" s="5" t="s">
        <v>2698</v>
      </c>
      <c r="E365" s="5" t="s">
        <v>2699</v>
      </c>
      <c r="F365" s="5" t="s">
        <v>2700</v>
      </c>
      <c r="G365" s="5" t="s">
        <v>1449</v>
      </c>
      <c r="H365" s="5" t="s">
        <v>2701</v>
      </c>
      <c r="J365" s="5" t="s">
        <v>2868</v>
      </c>
    </row>
    <row r="366" spans="1:10">
      <c r="A366" s="5">
        <v>365</v>
      </c>
      <c r="B366" s="5" t="s">
        <v>1436</v>
      </c>
      <c r="C366" s="5" t="s">
        <v>169</v>
      </c>
      <c r="D366" s="5" t="s">
        <v>2702</v>
      </c>
      <c r="E366" s="5" t="s">
        <v>2703</v>
      </c>
      <c r="F366" s="5" t="s">
        <v>2704</v>
      </c>
      <c r="G366" s="5" t="s">
        <v>1458</v>
      </c>
      <c r="H366" s="5" t="s">
        <v>2705</v>
      </c>
      <c r="J366" s="5" t="s">
        <v>2868</v>
      </c>
    </row>
    <row r="367" spans="1:10">
      <c r="A367" s="5">
        <v>366</v>
      </c>
      <c r="B367" s="5" t="s">
        <v>1436</v>
      </c>
      <c r="C367" s="5" t="s">
        <v>169</v>
      </c>
      <c r="D367" s="5" t="s">
        <v>2706</v>
      </c>
      <c r="E367" s="5" t="s">
        <v>2707</v>
      </c>
      <c r="F367" s="5" t="s">
        <v>2708</v>
      </c>
      <c r="G367" s="5" t="s">
        <v>1449</v>
      </c>
      <c r="J367" s="5" t="s">
        <v>2868</v>
      </c>
    </row>
    <row r="368" spans="1:10">
      <c r="A368" s="5">
        <v>367</v>
      </c>
      <c r="B368" s="5" t="s">
        <v>1436</v>
      </c>
      <c r="C368" s="5" t="s">
        <v>169</v>
      </c>
      <c r="D368" s="5" t="s">
        <v>2709</v>
      </c>
      <c r="E368" s="5" t="s">
        <v>2710</v>
      </c>
      <c r="F368" s="5" t="s">
        <v>2711</v>
      </c>
      <c r="G368" s="5" t="s">
        <v>1651</v>
      </c>
      <c r="J368" s="5" t="s">
        <v>2868</v>
      </c>
    </row>
    <row r="369" spans="1:10">
      <c r="A369" s="5">
        <v>368</v>
      </c>
      <c r="B369" s="5" t="s">
        <v>1436</v>
      </c>
      <c r="C369" s="5" t="s">
        <v>169</v>
      </c>
      <c r="D369" s="5" t="s">
        <v>2712</v>
      </c>
      <c r="E369" s="5" t="s">
        <v>2713</v>
      </c>
      <c r="F369" s="5" t="s">
        <v>2714</v>
      </c>
      <c r="G369" s="5" t="s">
        <v>1458</v>
      </c>
      <c r="J369" s="5" t="s">
        <v>2868</v>
      </c>
    </row>
    <row r="370" spans="1:10">
      <c r="A370" s="5">
        <v>369</v>
      </c>
      <c r="B370" s="5" t="s">
        <v>1436</v>
      </c>
      <c r="C370" s="5" t="s">
        <v>169</v>
      </c>
      <c r="D370" s="5" t="s">
        <v>2715</v>
      </c>
      <c r="E370" s="5" t="s">
        <v>2716</v>
      </c>
      <c r="F370" s="5" t="s">
        <v>2717</v>
      </c>
      <c r="G370" s="5" t="s">
        <v>1538</v>
      </c>
      <c r="H370" s="5" t="s">
        <v>2718</v>
      </c>
      <c r="J370" s="5" t="s">
        <v>2868</v>
      </c>
    </row>
    <row r="371" spans="1:10">
      <c r="A371" s="5">
        <v>370</v>
      </c>
      <c r="B371" s="5" t="s">
        <v>1436</v>
      </c>
      <c r="C371" s="5" t="s">
        <v>169</v>
      </c>
      <c r="D371" s="5" t="s">
        <v>2719</v>
      </c>
      <c r="E371" s="5" t="s">
        <v>2720</v>
      </c>
      <c r="F371" s="5" t="s">
        <v>2721</v>
      </c>
      <c r="G371" s="5" t="s">
        <v>1467</v>
      </c>
      <c r="J371" s="5" t="s">
        <v>2868</v>
      </c>
    </row>
    <row r="372" spans="1:10">
      <c r="A372" s="5">
        <v>371</v>
      </c>
      <c r="B372" s="5" t="s">
        <v>1436</v>
      </c>
      <c r="C372" s="5" t="s">
        <v>169</v>
      </c>
      <c r="D372" s="5" t="s">
        <v>2722</v>
      </c>
      <c r="E372" s="5" t="s">
        <v>2723</v>
      </c>
      <c r="F372" s="5" t="s">
        <v>2724</v>
      </c>
      <c r="G372" s="5" t="s">
        <v>1733</v>
      </c>
      <c r="H372" s="5" t="s">
        <v>2725</v>
      </c>
      <c r="J372" s="5" t="s">
        <v>2868</v>
      </c>
    </row>
    <row r="373" spans="1:10">
      <c r="A373" s="5">
        <v>372</v>
      </c>
      <c r="B373" s="5" t="s">
        <v>1436</v>
      </c>
      <c r="C373" s="5" t="s">
        <v>169</v>
      </c>
      <c r="D373" s="5" t="s">
        <v>2726</v>
      </c>
      <c r="E373" s="5" t="s">
        <v>2727</v>
      </c>
      <c r="F373" s="5" t="s">
        <v>2728</v>
      </c>
      <c r="G373" s="5" t="s">
        <v>1453</v>
      </c>
      <c r="J373" s="5" t="s">
        <v>2868</v>
      </c>
    </row>
    <row r="374" spans="1:10">
      <c r="A374" s="5">
        <v>373</v>
      </c>
      <c r="B374" s="5" t="s">
        <v>1436</v>
      </c>
      <c r="C374" s="5" t="s">
        <v>169</v>
      </c>
      <c r="D374" s="5" t="s">
        <v>2729</v>
      </c>
      <c r="E374" s="5" t="s">
        <v>2730</v>
      </c>
      <c r="F374" s="5" t="s">
        <v>2731</v>
      </c>
      <c r="G374" s="5" t="s">
        <v>1559</v>
      </c>
      <c r="J374" s="5" t="s">
        <v>2868</v>
      </c>
    </row>
    <row r="375" spans="1:10">
      <c r="A375" s="5">
        <v>374</v>
      </c>
      <c r="B375" s="5" t="s">
        <v>1436</v>
      </c>
      <c r="C375" s="5" t="s">
        <v>169</v>
      </c>
      <c r="D375" s="5" t="s">
        <v>2732</v>
      </c>
      <c r="E375" s="5" t="s">
        <v>2733</v>
      </c>
      <c r="F375" s="5" t="s">
        <v>2734</v>
      </c>
      <c r="G375" s="5" t="s">
        <v>2735</v>
      </c>
      <c r="J375" s="5" t="s">
        <v>2868</v>
      </c>
    </row>
    <row r="376" spans="1:10">
      <c r="A376" s="5">
        <v>375</v>
      </c>
      <c r="B376" s="5" t="s">
        <v>1436</v>
      </c>
      <c r="C376" s="5" t="s">
        <v>169</v>
      </c>
      <c r="D376" s="5" t="s">
        <v>2736</v>
      </c>
      <c r="E376" s="5" t="s">
        <v>2737</v>
      </c>
      <c r="F376" s="5" t="s">
        <v>2738</v>
      </c>
      <c r="G376" s="5" t="s">
        <v>1559</v>
      </c>
      <c r="H376" s="5" t="s">
        <v>2739</v>
      </c>
      <c r="J376" s="5" t="s">
        <v>2868</v>
      </c>
    </row>
    <row r="377" spans="1:10">
      <c r="A377" s="5">
        <v>376</v>
      </c>
      <c r="B377" s="5" t="s">
        <v>1436</v>
      </c>
      <c r="C377" s="5" t="s">
        <v>169</v>
      </c>
      <c r="D377" s="5" t="s">
        <v>2740</v>
      </c>
      <c r="E377" s="5" t="s">
        <v>2741</v>
      </c>
      <c r="F377" s="5" t="s">
        <v>2742</v>
      </c>
      <c r="G377" s="5" t="s">
        <v>1733</v>
      </c>
      <c r="H377" s="5" t="s">
        <v>2743</v>
      </c>
      <c r="J377" s="5" t="s">
        <v>2868</v>
      </c>
    </row>
    <row r="378" spans="1:10">
      <c r="A378" s="5">
        <v>377</v>
      </c>
      <c r="B378" s="5" t="s">
        <v>1436</v>
      </c>
      <c r="C378" s="5" t="s">
        <v>169</v>
      </c>
      <c r="D378" s="5" t="s">
        <v>2744</v>
      </c>
      <c r="E378" s="5" t="s">
        <v>2745</v>
      </c>
      <c r="F378" s="5" t="s">
        <v>2746</v>
      </c>
      <c r="G378" s="5" t="s">
        <v>1543</v>
      </c>
      <c r="J378" s="5" t="s">
        <v>2868</v>
      </c>
    </row>
    <row r="379" spans="1:10">
      <c r="A379" s="5">
        <v>378</v>
      </c>
      <c r="B379" s="5" t="s">
        <v>1436</v>
      </c>
      <c r="C379" s="5" t="s">
        <v>169</v>
      </c>
      <c r="D379" s="5" t="s">
        <v>3040</v>
      </c>
      <c r="E379" s="5" t="s">
        <v>3041</v>
      </c>
      <c r="F379" s="5" t="s">
        <v>3042</v>
      </c>
      <c r="G379" s="5" t="s">
        <v>1467</v>
      </c>
      <c r="J379" s="5" t="s">
        <v>2868</v>
      </c>
    </row>
    <row r="380" spans="1:10">
      <c r="A380" s="5">
        <v>379</v>
      </c>
      <c r="B380" s="5" t="s">
        <v>1436</v>
      </c>
      <c r="C380" s="5" t="s">
        <v>169</v>
      </c>
      <c r="D380" s="5" t="s">
        <v>2747</v>
      </c>
      <c r="E380" s="5" t="s">
        <v>2748</v>
      </c>
      <c r="F380" s="5" t="s">
        <v>2749</v>
      </c>
      <c r="G380" s="5" t="s">
        <v>1467</v>
      </c>
      <c r="H380" s="5" t="s">
        <v>2750</v>
      </c>
      <c r="J380" s="5" t="s">
        <v>2868</v>
      </c>
    </row>
    <row r="381" spans="1:10">
      <c r="A381" s="5">
        <v>380</v>
      </c>
      <c r="B381" s="5" t="s">
        <v>1436</v>
      </c>
      <c r="C381" s="5" t="s">
        <v>169</v>
      </c>
      <c r="D381" s="5" t="s">
        <v>2751</v>
      </c>
      <c r="E381" s="5" t="s">
        <v>2752</v>
      </c>
      <c r="F381" s="5" t="s">
        <v>2753</v>
      </c>
      <c r="G381" s="5" t="s">
        <v>1505</v>
      </c>
      <c r="H381" s="5" t="s">
        <v>2754</v>
      </c>
      <c r="J381" s="5" t="s">
        <v>2868</v>
      </c>
    </row>
    <row r="382" spans="1:10">
      <c r="A382" s="5">
        <v>381</v>
      </c>
      <c r="B382" s="5" t="s">
        <v>1436</v>
      </c>
      <c r="C382" s="5" t="s">
        <v>169</v>
      </c>
      <c r="D382" s="5" t="s">
        <v>2755</v>
      </c>
      <c r="E382" s="5" t="s">
        <v>2756</v>
      </c>
      <c r="F382" s="5" t="s">
        <v>2757</v>
      </c>
      <c r="G382" s="5" t="s">
        <v>1525</v>
      </c>
      <c r="H382" s="5" t="s">
        <v>2758</v>
      </c>
      <c r="J382" s="5" t="s">
        <v>2868</v>
      </c>
    </row>
    <row r="383" spans="1:10">
      <c r="A383" s="5">
        <v>382</v>
      </c>
      <c r="B383" s="5" t="s">
        <v>1436</v>
      </c>
      <c r="C383" s="5" t="s">
        <v>169</v>
      </c>
      <c r="D383" s="5" t="s">
        <v>2759</v>
      </c>
      <c r="E383" s="5" t="s">
        <v>2760</v>
      </c>
      <c r="F383" s="5" t="s">
        <v>2761</v>
      </c>
      <c r="G383" s="5" t="s">
        <v>3043</v>
      </c>
      <c r="H383" s="5" t="s">
        <v>2762</v>
      </c>
      <c r="J383" s="5" t="s">
        <v>2868</v>
      </c>
    </row>
    <row r="384" spans="1:10">
      <c r="A384" s="5">
        <v>383</v>
      </c>
      <c r="B384" s="5" t="s">
        <v>1436</v>
      </c>
      <c r="C384" s="5" t="s">
        <v>169</v>
      </c>
      <c r="D384" s="5" t="s">
        <v>2767</v>
      </c>
      <c r="E384" s="5" t="s">
        <v>3044</v>
      </c>
      <c r="F384" s="5" t="s">
        <v>2764</v>
      </c>
      <c r="G384" s="5" t="s">
        <v>2768</v>
      </c>
      <c r="J384" s="5" t="s">
        <v>2868</v>
      </c>
    </row>
    <row r="385" spans="1:10">
      <c r="A385" s="5">
        <v>384</v>
      </c>
      <c r="B385" s="5" t="s">
        <v>1436</v>
      </c>
      <c r="C385" s="5" t="s">
        <v>169</v>
      </c>
      <c r="D385" s="5" t="s">
        <v>2763</v>
      </c>
      <c r="E385" s="5" t="s">
        <v>3044</v>
      </c>
      <c r="F385" s="5" t="s">
        <v>2764</v>
      </c>
      <c r="G385" s="5" t="s">
        <v>2765</v>
      </c>
      <c r="H385" s="5" t="s">
        <v>2766</v>
      </c>
      <c r="J385" s="5" t="s">
        <v>2868</v>
      </c>
    </row>
    <row r="386" spans="1:10">
      <c r="A386" s="5">
        <v>385</v>
      </c>
      <c r="B386" s="5" t="s">
        <v>1436</v>
      </c>
      <c r="C386" s="5" t="s">
        <v>169</v>
      </c>
      <c r="D386" s="5" t="s">
        <v>2769</v>
      </c>
      <c r="E386" s="5" t="s">
        <v>2770</v>
      </c>
      <c r="F386" s="5" t="s">
        <v>2771</v>
      </c>
      <c r="G386" s="5" t="s">
        <v>1543</v>
      </c>
      <c r="H386" s="5" t="s">
        <v>2772</v>
      </c>
      <c r="J386" s="5" t="s">
        <v>2868</v>
      </c>
    </row>
    <row r="387" spans="1:10">
      <c r="A387" s="5">
        <v>386</v>
      </c>
      <c r="B387" s="5" t="s">
        <v>1436</v>
      </c>
      <c r="C387" s="5" t="s">
        <v>169</v>
      </c>
      <c r="D387" s="5" t="s">
        <v>3045</v>
      </c>
      <c r="E387" s="5" t="s">
        <v>3046</v>
      </c>
      <c r="F387" s="5" t="s">
        <v>3047</v>
      </c>
      <c r="G387" s="5" t="s">
        <v>1554</v>
      </c>
      <c r="H387" s="5" t="s">
        <v>1684</v>
      </c>
      <c r="J387" s="5" t="s">
        <v>2868</v>
      </c>
    </row>
    <row r="388" spans="1:10">
      <c r="A388" s="5">
        <v>387</v>
      </c>
      <c r="B388" s="5" t="s">
        <v>1436</v>
      </c>
      <c r="C388" s="5" t="s">
        <v>169</v>
      </c>
      <c r="D388" s="5" t="s">
        <v>2773</v>
      </c>
      <c r="E388" s="5" t="s">
        <v>2774</v>
      </c>
      <c r="F388" s="5" t="s">
        <v>2775</v>
      </c>
      <c r="G388" s="5" t="s">
        <v>2776</v>
      </c>
      <c r="J388" s="5" t="s">
        <v>2868</v>
      </c>
    </row>
    <row r="389" spans="1:10">
      <c r="A389" s="5">
        <v>388</v>
      </c>
      <c r="B389" s="5" t="s">
        <v>1436</v>
      </c>
      <c r="C389" s="5" t="s">
        <v>169</v>
      </c>
      <c r="D389" s="5" t="s">
        <v>2777</v>
      </c>
      <c r="E389" s="5" t="s">
        <v>2778</v>
      </c>
      <c r="F389" s="5" t="s">
        <v>1439</v>
      </c>
      <c r="G389" s="5" t="s">
        <v>2779</v>
      </c>
      <c r="H389" s="5" t="s">
        <v>1445</v>
      </c>
      <c r="J389" s="5" t="s">
        <v>2868</v>
      </c>
    </row>
    <row r="390" spans="1:10">
      <c r="A390" s="5">
        <v>389</v>
      </c>
      <c r="B390" s="5" t="s">
        <v>1436</v>
      </c>
      <c r="C390" s="5" t="s">
        <v>169</v>
      </c>
      <c r="D390" s="5" t="s">
        <v>2780</v>
      </c>
      <c r="E390" s="5" t="s">
        <v>2781</v>
      </c>
      <c r="F390" s="5" t="s">
        <v>2782</v>
      </c>
      <c r="G390" s="5" t="s">
        <v>1570</v>
      </c>
      <c r="H390" s="5" t="s">
        <v>2783</v>
      </c>
      <c r="J390" s="5" t="s">
        <v>2868</v>
      </c>
    </row>
    <row r="391" spans="1:10">
      <c r="A391" s="5">
        <v>390</v>
      </c>
      <c r="B391" s="5" t="s">
        <v>1436</v>
      </c>
      <c r="C391" s="5" t="s">
        <v>169</v>
      </c>
      <c r="D391" s="5" t="s">
        <v>2784</v>
      </c>
      <c r="E391" s="5" t="s">
        <v>2785</v>
      </c>
      <c r="F391" s="5" t="s">
        <v>2786</v>
      </c>
      <c r="G391" s="5" t="s">
        <v>2787</v>
      </c>
      <c r="H391" s="5" t="s">
        <v>1796</v>
      </c>
      <c r="J391" s="5" t="s">
        <v>2868</v>
      </c>
    </row>
    <row r="392" spans="1:10">
      <c r="A392" s="5">
        <v>391</v>
      </c>
      <c r="B392" s="5" t="s">
        <v>1436</v>
      </c>
      <c r="C392" s="5" t="s">
        <v>169</v>
      </c>
      <c r="D392" s="5" t="s">
        <v>2788</v>
      </c>
      <c r="E392" s="5" t="s">
        <v>2789</v>
      </c>
      <c r="F392" s="5" t="s">
        <v>2790</v>
      </c>
      <c r="G392" s="5" t="s">
        <v>1610</v>
      </c>
      <c r="J392" s="5" t="s">
        <v>2868</v>
      </c>
    </row>
    <row r="393" spans="1:10">
      <c r="A393" s="5">
        <v>392</v>
      </c>
      <c r="B393" s="5" t="s">
        <v>1436</v>
      </c>
      <c r="C393" s="5" t="s">
        <v>169</v>
      </c>
      <c r="D393" s="5" t="s">
        <v>2791</v>
      </c>
      <c r="E393" s="5" t="s">
        <v>2792</v>
      </c>
      <c r="F393" s="5" t="s">
        <v>2793</v>
      </c>
      <c r="G393" s="5" t="s">
        <v>1842</v>
      </c>
      <c r="H393" s="5" t="s">
        <v>2794</v>
      </c>
      <c r="J393" s="5" t="s">
        <v>2868</v>
      </c>
    </row>
    <row r="394" spans="1:10">
      <c r="A394" s="5">
        <v>393</v>
      </c>
      <c r="B394" s="5" t="s">
        <v>1436</v>
      </c>
      <c r="C394" s="5" t="s">
        <v>169</v>
      </c>
      <c r="D394" s="5" t="s">
        <v>2795</v>
      </c>
      <c r="E394" s="5" t="s">
        <v>2796</v>
      </c>
      <c r="F394" s="5" t="s">
        <v>2797</v>
      </c>
      <c r="G394" s="5" t="s">
        <v>1449</v>
      </c>
      <c r="H394" s="5" t="s">
        <v>2798</v>
      </c>
      <c r="J394" s="5" t="s">
        <v>2868</v>
      </c>
    </row>
    <row r="395" spans="1:10">
      <c r="A395" s="5">
        <v>394</v>
      </c>
      <c r="B395" s="5" t="s">
        <v>1436</v>
      </c>
      <c r="C395" s="5" t="s">
        <v>169</v>
      </c>
      <c r="D395" s="5" t="s">
        <v>2799</v>
      </c>
      <c r="E395" s="5" t="s">
        <v>2800</v>
      </c>
      <c r="F395" s="5" t="s">
        <v>2801</v>
      </c>
      <c r="G395" s="5" t="s">
        <v>2802</v>
      </c>
      <c r="H395" s="5" t="s">
        <v>2803</v>
      </c>
      <c r="J395" s="5" t="s">
        <v>2868</v>
      </c>
    </row>
    <row r="396" spans="1:10">
      <c r="A396" s="5">
        <v>395</v>
      </c>
      <c r="B396" s="5" t="s">
        <v>1436</v>
      </c>
      <c r="C396" s="5" t="s">
        <v>169</v>
      </c>
      <c r="D396" s="5" t="s">
        <v>2804</v>
      </c>
      <c r="E396" s="5" t="s">
        <v>2805</v>
      </c>
      <c r="F396" s="5" t="s">
        <v>2806</v>
      </c>
      <c r="G396" s="5" t="s">
        <v>1728</v>
      </c>
      <c r="H396" s="5" t="s">
        <v>2807</v>
      </c>
      <c r="J396" s="5" t="s">
        <v>2868</v>
      </c>
    </row>
    <row r="397" spans="1:10">
      <c r="A397" s="5">
        <v>396</v>
      </c>
      <c r="B397" s="5" t="s">
        <v>1436</v>
      </c>
      <c r="C397" s="5" t="s">
        <v>169</v>
      </c>
      <c r="D397" s="5" t="s">
        <v>2808</v>
      </c>
      <c r="E397" s="5" t="s">
        <v>2809</v>
      </c>
      <c r="F397" s="5" t="s">
        <v>2810</v>
      </c>
      <c r="G397" s="5" t="s">
        <v>1559</v>
      </c>
      <c r="H397" s="5" t="s">
        <v>2811</v>
      </c>
      <c r="J397" s="5" t="s">
        <v>2868</v>
      </c>
    </row>
    <row r="398" spans="1:10">
      <c r="A398" s="5">
        <v>397</v>
      </c>
      <c r="B398" s="5" t="s">
        <v>1436</v>
      </c>
      <c r="C398" s="5" t="s">
        <v>169</v>
      </c>
      <c r="D398" s="5" t="s">
        <v>2812</v>
      </c>
      <c r="E398" s="5" t="s">
        <v>2813</v>
      </c>
      <c r="F398" s="5" t="s">
        <v>2814</v>
      </c>
      <c r="G398" s="5" t="s">
        <v>1678</v>
      </c>
      <c r="H398" s="5" t="s">
        <v>2815</v>
      </c>
      <c r="J398" s="5" t="s">
        <v>2868</v>
      </c>
    </row>
    <row r="399" spans="1:10">
      <c r="A399" s="5">
        <v>398</v>
      </c>
      <c r="B399" s="5" t="s">
        <v>1436</v>
      </c>
      <c r="C399" s="5" t="s">
        <v>169</v>
      </c>
      <c r="D399" s="5" t="s">
        <v>2816</v>
      </c>
      <c r="E399" s="5" t="s">
        <v>2817</v>
      </c>
      <c r="F399" s="5" t="s">
        <v>2818</v>
      </c>
      <c r="G399" s="5" t="s">
        <v>1772</v>
      </c>
      <c r="H399" s="5" t="s">
        <v>2819</v>
      </c>
      <c r="J399" s="5" t="s">
        <v>2868</v>
      </c>
    </row>
    <row r="400" spans="1:10">
      <c r="A400" s="5">
        <v>399</v>
      </c>
      <c r="B400" s="5" t="s">
        <v>1436</v>
      </c>
      <c r="C400" s="5" t="s">
        <v>169</v>
      </c>
      <c r="D400" s="5" t="s">
        <v>2820</v>
      </c>
      <c r="E400" s="5" t="s">
        <v>2821</v>
      </c>
      <c r="F400" s="5" t="s">
        <v>2822</v>
      </c>
      <c r="G400" s="5" t="s">
        <v>1453</v>
      </c>
      <c r="H400" s="5" t="s">
        <v>2823</v>
      </c>
      <c r="J400" s="5" t="s">
        <v>2868</v>
      </c>
    </row>
    <row r="401" spans="1:10">
      <c r="A401" s="5">
        <v>400</v>
      </c>
      <c r="B401" s="5" t="s">
        <v>1436</v>
      </c>
      <c r="C401" s="5" t="s">
        <v>169</v>
      </c>
      <c r="D401" s="5" t="s">
        <v>2824</v>
      </c>
      <c r="E401" s="5" t="s">
        <v>2825</v>
      </c>
      <c r="F401" s="5" t="s">
        <v>2826</v>
      </c>
      <c r="G401" s="5" t="s">
        <v>2104</v>
      </c>
      <c r="H401" s="5" t="s">
        <v>2509</v>
      </c>
      <c r="J401" s="5" t="s">
        <v>2868</v>
      </c>
    </row>
    <row r="402" spans="1:10">
      <c r="A402" s="5">
        <v>401</v>
      </c>
      <c r="B402" s="5" t="s">
        <v>1436</v>
      </c>
      <c r="C402" s="5" t="s">
        <v>169</v>
      </c>
      <c r="D402" s="5" t="s">
        <v>2827</v>
      </c>
      <c r="E402" s="5" t="s">
        <v>2828</v>
      </c>
      <c r="F402" s="5" t="s">
        <v>2829</v>
      </c>
      <c r="G402" s="5" t="s">
        <v>1696</v>
      </c>
      <c r="H402" s="5" t="s">
        <v>2830</v>
      </c>
      <c r="J402" s="5" t="s">
        <v>2868</v>
      </c>
    </row>
    <row r="403" spans="1:10">
      <c r="A403" s="5">
        <v>402</v>
      </c>
      <c r="B403" s="5" t="s">
        <v>1436</v>
      </c>
      <c r="C403" s="5" t="s">
        <v>169</v>
      </c>
      <c r="D403" s="5" t="s">
        <v>2831</v>
      </c>
      <c r="E403" s="5" t="s">
        <v>2832</v>
      </c>
      <c r="F403" s="5" t="s">
        <v>2833</v>
      </c>
      <c r="G403" s="5" t="s">
        <v>1683</v>
      </c>
      <c r="H403" s="5" t="s">
        <v>2834</v>
      </c>
      <c r="J403" s="5" t="s">
        <v>2868</v>
      </c>
    </row>
    <row r="404" spans="1:10">
      <c r="A404" s="5">
        <v>403</v>
      </c>
      <c r="B404" s="5" t="s">
        <v>1436</v>
      </c>
      <c r="C404" s="5" t="s">
        <v>169</v>
      </c>
      <c r="D404" s="5" t="s">
        <v>2835</v>
      </c>
      <c r="E404" s="5" t="s">
        <v>2836</v>
      </c>
      <c r="F404" s="5" t="s">
        <v>2837</v>
      </c>
      <c r="G404" s="5" t="s">
        <v>1449</v>
      </c>
      <c r="H404" s="5" t="s">
        <v>2838</v>
      </c>
      <c r="J404" s="5" t="s">
        <v>2868</v>
      </c>
    </row>
    <row r="405" spans="1:10">
      <c r="A405" s="5">
        <v>404</v>
      </c>
      <c r="B405" s="5" t="s">
        <v>1436</v>
      </c>
      <c r="C405" s="5" t="s">
        <v>169</v>
      </c>
      <c r="D405" s="5" t="s">
        <v>2839</v>
      </c>
      <c r="E405" s="5" t="s">
        <v>2840</v>
      </c>
      <c r="F405" s="5" t="s">
        <v>2841</v>
      </c>
      <c r="G405" s="5" t="s">
        <v>1449</v>
      </c>
      <c r="H405" s="5" t="s">
        <v>1621</v>
      </c>
      <c r="J405" s="5" t="s">
        <v>2868</v>
      </c>
    </row>
    <row r="406" spans="1:10">
      <c r="A406" s="5">
        <v>405</v>
      </c>
      <c r="B406" s="5" t="s">
        <v>1436</v>
      </c>
      <c r="C406" s="5" t="s">
        <v>169</v>
      </c>
      <c r="D406" s="5" t="s">
        <v>2842</v>
      </c>
      <c r="E406" s="5" t="s">
        <v>2843</v>
      </c>
      <c r="F406" s="5" t="s">
        <v>2844</v>
      </c>
      <c r="G406" s="5" t="s">
        <v>1625</v>
      </c>
      <c r="H406" s="5" t="s">
        <v>2845</v>
      </c>
      <c r="J406" s="5" t="s">
        <v>2868</v>
      </c>
    </row>
    <row r="407" spans="1:10">
      <c r="A407" s="5">
        <v>406</v>
      </c>
      <c r="B407" s="5" t="s">
        <v>1436</v>
      </c>
      <c r="C407" s="5" t="s">
        <v>169</v>
      </c>
      <c r="D407" s="5" t="s">
        <v>2846</v>
      </c>
      <c r="E407" s="5" t="s">
        <v>2847</v>
      </c>
      <c r="F407" s="5" t="s">
        <v>1494</v>
      </c>
      <c r="G407" s="5" t="s">
        <v>2848</v>
      </c>
      <c r="J407" s="5" t="s">
        <v>2868</v>
      </c>
    </row>
    <row r="408" spans="1:10">
      <c r="A408" s="5">
        <v>407</v>
      </c>
      <c r="B408" s="5" t="s">
        <v>1436</v>
      </c>
      <c r="C408" s="5" t="s">
        <v>169</v>
      </c>
      <c r="D408" s="5" t="s">
        <v>2849</v>
      </c>
      <c r="E408" s="5" t="s">
        <v>2850</v>
      </c>
      <c r="F408" s="5" t="s">
        <v>2851</v>
      </c>
      <c r="G408" s="5" t="s">
        <v>2852</v>
      </c>
      <c r="J408" s="5" t="s">
        <v>2868</v>
      </c>
    </row>
    <row r="409" spans="1:10">
      <c r="A409" s="5">
        <v>408</v>
      </c>
      <c r="B409" s="5" t="s">
        <v>1436</v>
      </c>
      <c r="C409" s="5" t="s">
        <v>169</v>
      </c>
      <c r="D409" s="5" t="s">
        <v>3048</v>
      </c>
      <c r="E409" s="5" t="s">
        <v>3049</v>
      </c>
      <c r="F409" s="5" t="s">
        <v>3050</v>
      </c>
      <c r="G409" s="5" t="s">
        <v>1575</v>
      </c>
      <c r="J409" s="5" t="s">
        <v>2868</v>
      </c>
    </row>
    <row r="410" spans="1:10">
      <c r="A410" s="5">
        <v>409</v>
      </c>
      <c r="B410" s="5" t="s">
        <v>1436</v>
      </c>
      <c r="C410" s="5" t="s">
        <v>169</v>
      </c>
      <c r="D410" s="5" t="s">
        <v>2853</v>
      </c>
      <c r="E410" s="5" t="s">
        <v>2854</v>
      </c>
      <c r="F410" s="5" t="s">
        <v>2855</v>
      </c>
      <c r="G410" s="5" t="s">
        <v>1458</v>
      </c>
      <c r="H410" s="5" t="s">
        <v>2856</v>
      </c>
      <c r="J410" s="5" t="s">
        <v>2868</v>
      </c>
    </row>
    <row r="411" spans="1:10">
      <c r="A411" s="5">
        <v>410</v>
      </c>
      <c r="B411" s="5" t="s">
        <v>1436</v>
      </c>
      <c r="C411" s="5" t="s">
        <v>169</v>
      </c>
      <c r="D411" s="5" t="s">
        <v>2857</v>
      </c>
      <c r="E411" s="5" t="s">
        <v>2858</v>
      </c>
      <c r="F411" s="5" t="s">
        <v>2775</v>
      </c>
      <c r="G411" s="5" t="s">
        <v>2859</v>
      </c>
      <c r="J411" s="5" t="s">
        <v>2868</v>
      </c>
    </row>
    <row r="412" spans="1:10">
      <c r="A412" s="5">
        <v>411</v>
      </c>
      <c r="B412" s="5" t="s">
        <v>1436</v>
      </c>
      <c r="C412" s="5" t="s">
        <v>169</v>
      </c>
      <c r="D412" s="5" t="s">
        <v>2860</v>
      </c>
      <c r="E412" s="5" t="s">
        <v>2861</v>
      </c>
      <c r="F412" s="5" t="s">
        <v>1439</v>
      </c>
      <c r="G412" s="5" t="s">
        <v>2862</v>
      </c>
      <c r="H412" s="5" t="s">
        <v>1445</v>
      </c>
      <c r="J412" s="5" t="s">
        <v>2868</v>
      </c>
    </row>
    <row r="413" spans="1:10">
      <c r="A413" s="5">
        <v>412</v>
      </c>
      <c r="B413" s="5" t="s">
        <v>1436</v>
      </c>
      <c r="C413" s="5" t="s">
        <v>169</v>
      </c>
      <c r="D413" s="5" t="s">
        <v>2863</v>
      </c>
      <c r="E413" s="5" t="s">
        <v>2864</v>
      </c>
      <c r="F413" s="5" t="s">
        <v>2865</v>
      </c>
      <c r="G413" s="5" t="s">
        <v>2866</v>
      </c>
      <c r="H413" s="5" t="s">
        <v>2867</v>
      </c>
      <c r="J413" s="5" t="s">
        <v>2868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G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4" t="s">
        <v>397</v>
      </c>
      <c r="E4" s="1165"/>
      <c r="F4" s="1165"/>
      <c r="G4" s="1165"/>
      <c r="H4" s="1166"/>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7"/>
      <c r="E6" s="1167"/>
      <c r="F6" s="1168" t="s">
        <v>84</v>
      </c>
      <c r="G6" s="1168"/>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5" t="s">
        <v>16</v>
      </c>
      <c r="E8" s="1155"/>
      <c r="F8" s="1155" t="s">
        <v>398</v>
      </c>
      <c r="G8" s="1155"/>
      <c r="H8" s="1155"/>
      <c r="I8" s="1169" t="s">
        <v>399</v>
      </c>
      <c r="J8" s="1169"/>
      <c r="K8" s="1169"/>
      <c r="L8" s="1169"/>
      <c r="M8" s="212"/>
      <c r="N8" s="212"/>
      <c r="O8" s="212"/>
      <c r="P8" s="212"/>
      <c r="Q8" s="359"/>
      <c r="R8" s="212"/>
      <c r="S8" s="356"/>
      <c r="T8" s="356"/>
      <c r="U8" s="356"/>
      <c r="V8" s="356"/>
    </row>
    <row r="9" spans="1:256" s="126" customFormat="1" ht="20.25" customHeight="1">
      <c r="A9" s="125"/>
      <c r="B9" s="36"/>
      <c r="C9" s="230"/>
      <c r="D9" s="240" t="s">
        <v>92</v>
      </c>
      <c r="E9" s="240" t="s">
        <v>400</v>
      </c>
      <c r="F9" s="1160" t="s">
        <v>92</v>
      </c>
      <c r="G9" s="1161"/>
      <c r="H9" s="241" t="s">
        <v>400</v>
      </c>
      <c r="I9" s="1162" t="s">
        <v>92</v>
      </c>
      <c r="J9" s="1162"/>
      <c r="K9" s="241" t="s">
        <v>400</v>
      </c>
      <c r="L9" s="241" t="s">
        <v>401</v>
      </c>
      <c r="M9" s="212"/>
      <c r="N9" s="212"/>
      <c r="O9" s="212"/>
      <c r="P9" s="212"/>
      <c r="Q9" s="359"/>
      <c r="R9" s="212"/>
      <c r="S9" s="356"/>
      <c r="T9" s="356"/>
      <c r="U9" s="356"/>
      <c r="V9" s="356"/>
    </row>
    <row r="10" spans="1:256" ht="12" customHeight="1">
      <c r="C10" s="249"/>
      <c r="D10" s="354" t="s">
        <v>93</v>
      </c>
      <c r="E10" s="354" t="s">
        <v>49</v>
      </c>
      <c r="F10" s="1163" t="s">
        <v>50</v>
      </c>
      <c r="G10" s="1163"/>
      <c r="H10" s="354" t="s">
        <v>51</v>
      </c>
      <c r="I10" s="1163" t="s">
        <v>68</v>
      </c>
      <c r="J10" s="1163"/>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4"/>
      <c r="D12" s="1155">
        <v>1</v>
      </c>
      <c r="E12" s="1156" t="s">
        <v>2879</v>
      </c>
      <c r="F12" s="1111"/>
      <c r="G12" s="1102">
        <v>0</v>
      </c>
      <c r="H12" s="357"/>
      <c r="I12" s="250"/>
      <c r="J12" s="394" t="s">
        <v>519</v>
      </c>
      <c r="K12" s="733"/>
      <c r="L12" s="266"/>
      <c r="M12" s="829">
        <f>mergeValue(H12)</f>
        <v>0</v>
      </c>
      <c r="N12" s="1008"/>
      <c r="O12" s="1008"/>
      <c r="P12" s="829" t="str">
        <f>IF(ISERROR(MATCH(Q12,MODesc,0)),"n","y")</f>
        <v>n</v>
      </c>
      <c r="Q12" s="1008" t="s">
        <v>2879</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54"/>
      <c r="D13" s="1155"/>
      <c r="E13" s="1157"/>
      <c r="F13" s="1158"/>
      <c r="G13" s="1155">
        <v>1</v>
      </c>
      <c r="H13" s="1153" t="s">
        <v>945</v>
      </c>
      <c r="I13" s="250"/>
      <c r="J13" s="394" t="s">
        <v>519</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54"/>
      <c r="D14" s="1155"/>
      <c r="E14" s="1157"/>
      <c r="F14" s="1159"/>
      <c r="G14" s="1155"/>
      <c r="H14" s="1153"/>
      <c r="I14" s="1123"/>
      <c r="J14" s="1102">
        <v>1</v>
      </c>
      <c r="K14" s="1110" t="s">
        <v>945</v>
      </c>
      <c r="L14" s="247" t="s">
        <v>946</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gN3YOiOXozTMA4WsHhCC8ui9mFOrpLhETLLDkgzhOpWGYGMkp6XaPmsW6eS0A3aifqeth4A9QN9dwlKH2D2cxw==" saltValue="lTuAZtkCH4m25Igp/47Rg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3051</v>
      </c>
      <c r="C161" t="s">
        <v>3051</v>
      </c>
      <c r="D161" t="s">
        <v>3052</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3053</v>
      </c>
      <c r="C198" t="s">
        <v>3053</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3054</v>
      </c>
      <c r="D274" t="s">
        <v>3055</v>
      </c>
    </row>
    <row r="275" spans="1:4">
      <c r="A275" s="1060">
        <v>274</v>
      </c>
      <c r="B275" t="s">
        <v>1291</v>
      </c>
      <c r="C275" t="s">
        <v>1317</v>
      </c>
      <c r="D275" t="s">
        <v>1318</v>
      </c>
    </row>
    <row r="276" spans="1:4">
      <c r="A276" s="1060">
        <v>275</v>
      </c>
      <c r="B276" t="s">
        <v>1291</v>
      </c>
      <c r="C276" t="s">
        <v>1319</v>
      </c>
      <c r="D276" t="s">
        <v>1320</v>
      </c>
    </row>
    <row r="277" spans="1:4">
      <c r="A277" s="1060">
        <v>276</v>
      </c>
      <c r="B277" t="s">
        <v>1321</v>
      </c>
      <c r="C277" t="s">
        <v>1323</v>
      </c>
      <c r="D277" t="s">
        <v>1324</v>
      </c>
    </row>
    <row r="278" spans="1:4">
      <c r="A278" s="1060">
        <v>277</v>
      </c>
      <c r="B278" t="s">
        <v>1321</v>
      </c>
      <c r="C278" t="s">
        <v>1325</v>
      </c>
      <c r="D278" t="s">
        <v>1326</v>
      </c>
    </row>
    <row r="279" spans="1:4">
      <c r="A279" s="1060">
        <v>278</v>
      </c>
      <c r="B279" t="s">
        <v>1321</v>
      </c>
      <c r="C279" t="s">
        <v>1327</v>
      </c>
      <c r="D279" t="s">
        <v>1328</v>
      </c>
    </row>
    <row r="280" spans="1:4">
      <c r="A280" s="1060">
        <v>279</v>
      </c>
      <c r="B280" t="s">
        <v>1321</v>
      </c>
      <c r="C280" t="s">
        <v>1329</v>
      </c>
      <c r="D280" t="s">
        <v>1330</v>
      </c>
    </row>
    <row r="281" spans="1:4">
      <c r="A281" s="1060">
        <v>280</v>
      </c>
      <c r="B281" t="s">
        <v>1321</v>
      </c>
      <c r="C281" t="s">
        <v>1331</v>
      </c>
      <c r="D281" t="s">
        <v>1332</v>
      </c>
    </row>
    <row r="282" spans="1:4">
      <c r="A282" s="1060">
        <v>281</v>
      </c>
      <c r="B282" t="s">
        <v>1321</v>
      </c>
      <c r="C282" t="s">
        <v>1333</v>
      </c>
      <c r="D282" t="s">
        <v>1334</v>
      </c>
    </row>
    <row r="283" spans="1:4">
      <c r="A283" s="1060">
        <v>282</v>
      </c>
      <c r="B283" t="s">
        <v>1321</v>
      </c>
      <c r="C283" t="s">
        <v>1335</v>
      </c>
      <c r="D283" t="s">
        <v>1336</v>
      </c>
    </row>
    <row r="284" spans="1:4">
      <c r="A284" s="1060">
        <v>283</v>
      </c>
      <c r="B284" t="s">
        <v>1321</v>
      </c>
      <c r="C284" t="s">
        <v>1321</v>
      </c>
      <c r="D284" t="s">
        <v>1322</v>
      </c>
    </row>
    <row r="285" spans="1:4">
      <c r="A285" s="1060">
        <v>284</v>
      </c>
      <c r="B285" t="s">
        <v>1321</v>
      </c>
      <c r="C285" t="s">
        <v>1337</v>
      </c>
      <c r="D285" t="s">
        <v>1338</v>
      </c>
    </row>
    <row r="286" spans="1:4">
      <c r="A286" s="1060">
        <v>285</v>
      </c>
      <c r="B286" t="s">
        <v>1321</v>
      </c>
      <c r="C286" t="s">
        <v>1339</v>
      </c>
      <c r="D286" t="s">
        <v>1340</v>
      </c>
    </row>
    <row r="287" spans="1:4">
      <c r="A287" s="1060">
        <v>286</v>
      </c>
      <c r="B287" t="s">
        <v>1321</v>
      </c>
      <c r="C287" t="s">
        <v>1341</v>
      </c>
      <c r="D287" t="s">
        <v>1342</v>
      </c>
    </row>
    <row r="288" spans="1:4">
      <c r="A288" s="1060">
        <v>287</v>
      </c>
      <c r="B288" t="s">
        <v>1343</v>
      </c>
      <c r="C288" t="s">
        <v>1345</v>
      </c>
      <c r="D288" t="s">
        <v>1346</v>
      </c>
    </row>
    <row r="289" spans="1:4">
      <c r="A289" s="1060">
        <v>288</v>
      </c>
      <c r="B289" t="s">
        <v>1343</v>
      </c>
      <c r="C289" t="s">
        <v>1347</v>
      </c>
      <c r="D289" t="s">
        <v>1348</v>
      </c>
    </row>
    <row r="290" spans="1:4">
      <c r="A290" s="1060">
        <v>289</v>
      </c>
      <c r="B290" t="s">
        <v>1343</v>
      </c>
      <c r="C290" t="s">
        <v>1349</v>
      </c>
      <c r="D290" t="s">
        <v>1350</v>
      </c>
    </row>
    <row r="291" spans="1:4">
      <c r="A291" s="1060">
        <v>290</v>
      </c>
      <c r="B291" t="s">
        <v>1343</v>
      </c>
      <c r="C291" t="s">
        <v>1351</v>
      </c>
      <c r="D291" t="s">
        <v>1352</v>
      </c>
    </row>
    <row r="292" spans="1:4">
      <c r="A292" s="1060">
        <v>291</v>
      </c>
      <c r="B292" t="s">
        <v>1343</v>
      </c>
      <c r="C292" t="s">
        <v>1353</v>
      </c>
      <c r="D292" t="s">
        <v>1354</v>
      </c>
    </row>
    <row r="293" spans="1:4">
      <c r="A293" s="1060">
        <v>292</v>
      </c>
      <c r="B293" t="s">
        <v>1343</v>
      </c>
      <c r="C293" t="s">
        <v>1355</v>
      </c>
      <c r="D293" t="s">
        <v>1356</v>
      </c>
    </row>
    <row r="294" spans="1:4">
      <c r="A294" s="1060">
        <v>293</v>
      </c>
      <c r="B294" t="s">
        <v>1343</v>
      </c>
      <c r="C294" t="s">
        <v>1357</v>
      </c>
      <c r="D294" t="s">
        <v>1358</v>
      </c>
    </row>
    <row r="295" spans="1:4">
      <c r="A295" s="1060">
        <v>294</v>
      </c>
      <c r="B295" t="s">
        <v>1343</v>
      </c>
      <c r="C295" t="s">
        <v>1359</v>
      </c>
      <c r="D295" t="s">
        <v>1360</v>
      </c>
    </row>
    <row r="296" spans="1:4">
      <c r="A296" s="1060">
        <v>295</v>
      </c>
      <c r="B296" t="s">
        <v>1343</v>
      </c>
      <c r="C296" t="s">
        <v>907</v>
      </c>
      <c r="D296" t="s">
        <v>1361</v>
      </c>
    </row>
    <row r="297" spans="1:4">
      <c r="A297" s="1060">
        <v>296</v>
      </c>
      <c r="B297" t="s">
        <v>1343</v>
      </c>
      <c r="C297" t="s">
        <v>1362</v>
      </c>
      <c r="D297" t="s">
        <v>1363</v>
      </c>
    </row>
    <row r="298" spans="1:4">
      <c r="A298" s="1060">
        <v>297</v>
      </c>
      <c r="B298" t="s">
        <v>1343</v>
      </c>
      <c r="C298" t="s">
        <v>1343</v>
      </c>
      <c r="D298" t="s">
        <v>1344</v>
      </c>
    </row>
    <row r="299" spans="1:4">
      <c r="A299" s="1060">
        <v>298</v>
      </c>
      <c r="B299" t="s">
        <v>1343</v>
      </c>
      <c r="C299" t="s">
        <v>1364</v>
      </c>
      <c r="D299" t="s">
        <v>1365</v>
      </c>
    </row>
    <row r="300" spans="1:4">
      <c r="A300" s="1060">
        <v>299</v>
      </c>
      <c r="B300" t="s">
        <v>1366</v>
      </c>
      <c r="C300" t="s">
        <v>1368</v>
      </c>
      <c r="D300" t="s">
        <v>1369</v>
      </c>
    </row>
    <row r="301" spans="1:4">
      <c r="A301" s="1060">
        <v>300</v>
      </c>
      <c r="B301" t="s">
        <v>1366</v>
      </c>
      <c r="C301" t="s">
        <v>1370</v>
      </c>
      <c r="D301" t="s">
        <v>1371</v>
      </c>
    </row>
    <row r="302" spans="1:4">
      <c r="A302" s="1060">
        <v>301</v>
      </c>
      <c r="B302" t="s">
        <v>1366</v>
      </c>
      <c r="C302" t="s">
        <v>1372</v>
      </c>
      <c r="D302" t="s">
        <v>1373</v>
      </c>
    </row>
    <row r="303" spans="1:4">
      <c r="A303" s="1060">
        <v>302</v>
      </c>
      <c r="B303" t="s">
        <v>1366</v>
      </c>
      <c r="C303" t="s">
        <v>1374</v>
      </c>
      <c r="D303" t="s">
        <v>1375</v>
      </c>
    </row>
    <row r="304" spans="1:4">
      <c r="A304" s="1060">
        <v>303</v>
      </c>
      <c r="B304" t="s">
        <v>1366</v>
      </c>
      <c r="C304" t="s">
        <v>1376</v>
      </c>
      <c r="D304" t="s">
        <v>1377</v>
      </c>
    </row>
    <row r="305" spans="1:4">
      <c r="A305" s="1060">
        <v>304</v>
      </c>
      <c r="B305" t="s">
        <v>1366</v>
      </c>
      <c r="C305" t="s">
        <v>1378</v>
      </c>
      <c r="D305" t="s">
        <v>1379</v>
      </c>
    </row>
    <row r="306" spans="1:4">
      <c r="A306" s="1060">
        <v>305</v>
      </c>
      <c r="B306" t="s">
        <v>1366</v>
      </c>
      <c r="C306" t="s">
        <v>1380</v>
      </c>
      <c r="D306" t="s">
        <v>1381</v>
      </c>
    </row>
    <row r="307" spans="1:4">
      <c r="A307" s="1060">
        <v>306</v>
      </c>
      <c r="B307" t="s">
        <v>1366</v>
      </c>
      <c r="C307" t="s">
        <v>1382</v>
      </c>
      <c r="D307" t="s">
        <v>1383</v>
      </c>
    </row>
    <row r="308" spans="1:4">
      <c r="A308" s="1060">
        <v>307</v>
      </c>
      <c r="B308" t="s">
        <v>1366</v>
      </c>
      <c r="C308" t="s">
        <v>1366</v>
      </c>
      <c r="D308" t="s">
        <v>1367</v>
      </c>
    </row>
    <row r="309" spans="1:4">
      <c r="A309" s="1060">
        <v>308</v>
      </c>
      <c r="B309" t="s">
        <v>1366</v>
      </c>
      <c r="C309" t="s">
        <v>1384</v>
      </c>
      <c r="D309" t="s">
        <v>1385</v>
      </c>
    </row>
    <row r="310" spans="1:4">
      <c r="A310" s="1060">
        <v>309</v>
      </c>
      <c r="B310" t="s">
        <v>1386</v>
      </c>
      <c r="C310" t="s">
        <v>1388</v>
      </c>
      <c r="D310" t="s">
        <v>1389</v>
      </c>
    </row>
    <row r="311" spans="1:4">
      <c r="A311" s="1060">
        <v>310</v>
      </c>
      <c r="B311" t="s">
        <v>1386</v>
      </c>
      <c r="C311" t="s">
        <v>1390</v>
      </c>
      <c r="D311" t="s">
        <v>1391</v>
      </c>
    </row>
    <row r="312" spans="1:4">
      <c r="A312" s="1060">
        <v>311</v>
      </c>
      <c r="B312" t="s">
        <v>1386</v>
      </c>
      <c r="C312" t="s">
        <v>1309</v>
      </c>
      <c r="D312" t="s">
        <v>1392</v>
      </c>
    </row>
    <row r="313" spans="1:4">
      <c r="A313" s="1060">
        <v>312</v>
      </c>
      <c r="B313" t="s">
        <v>1386</v>
      </c>
      <c r="C313" t="s">
        <v>1393</v>
      </c>
      <c r="D313" t="s">
        <v>1394</v>
      </c>
    </row>
    <row r="314" spans="1:4">
      <c r="A314" s="1060">
        <v>313</v>
      </c>
      <c r="B314" t="s">
        <v>1386</v>
      </c>
      <c r="C314" t="s">
        <v>1395</v>
      </c>
      <c r="D314" t="s">
        <v>1396</v>
      </c>
    </row>
    <row r="315" spans="1:4">
      <c r="A315" s="1060">
        <v>314</v>
      </c>
      <c r="B315" t="s">
        <v>1386</v>
      </c>
      <c r="C315" t="s">
        <v>1397</v>
      </c>
      <c r="D315" t="s">
        <v>1398</v>
      </c>
    </row>
    <row r="316" spans="1:4">
      <c r="A316" s="1060">
        <v>315</v>
      </c>
      <c r="B316" t="s">
        <v>1386</v>
      </c>
      <c r="C316" t="s">
        <v>1399</v>
      </c>
      <c r="D316" t="s">
        <v>1400</v>
      </c>
    </row>
    <row r="317" spans="1:4">
      <c r="A317" s="1060">
        <v>316</v>
      </c>
      <c r="B317" t="s">
        <v>1386</v>
      </c>
      <c r="C317" t="s">
        <v>1401</v>
      </c>
      <c r="D317" t="s">
        <v>1402</v>
      </c>
    </row>
    <row r="318" spans="1:4">
      <c r="A318" s="1060">
        <v>317</v>
      </c>
      <c r="B318" t="s">
        <v>1386</v>
      </c>
      <c r="C318" t="s">
        <v>1403</v>
      </c>
      <c r="D318" t="s">
        <v>1404</v>
      </c>
    </row>
    <row r="319" spans="1:4">
      <c r="A319" s="1060">
        <v>318</v>
      </c>
      <c r="B319" t="s">
        <v>1386</v>
      </c>
      <c r="C319" t="s">
        <v>1405</v>
      </c>
      <c r="D319" t="s">
        <v>1406</v>
      </c>
    </row>
    <row r="320" spans="1:4">
      <c r="A320" s="1060">
        <v>319</v>
      </c>
      <c r="B320" t="s">
        <v>1386</v>
      </c>
      <c r="C320" t="s">
        <v>1407</v>
      </c>
      <c r="D320" t="s">
        <v>1408</v>
      </c>
    </row>
    <row r="321" spans="1:4">
      <c r="A321" s="1060">
        <v>320</v>
      </c>
      <c r="B321" t="s">
        <v>1386</v>
      </c>
      <c r="C321" t="s">
        <v>1386</v>
      </c>
      <c r="D321" t="s">
        <v>1387</v>
      </c>
    </row>
    <row r="322" spans="1:4">
      <c r="A322" s="1060">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R26" sqref="R26"/>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4" t="s">
        <v>712</v>
      </c>
      <c r="E5" s="1165"/>
      <c r="F5" s="1165"/>
      <c r="G5" s="1165"/>
      <c r="H5" s="1165"/>
      <c r="I5" s="1165"/>
      <c r="J5" s="1166"/>
      <c r="K5" s="436"/>
      <c r="L5" s="176"/>
      <c r="M5" s="176"/>
      <c r="N5" s="176"/>
      <c r="O5" s="176"/>
      <c r="P5" s="176"/>
      <c r="Q5" s="176"/>
      <c r="R5" s="176"/>
      <c r="S5" s="567"/>
      <c r="T5" s="567"/>
      <c r="U5" s="567"/>
      <c r="V5" s="567"/>
      <c r="W5" s="176"/>
    </row>
    <row r="6" spans="1:24" s="468" customFormat="1" ht="3" customHeight="1">
      <c r="A6" s="311"/>
      <c r="B6" s="311"/>
      <c r="D6" s="1196"/>
      <c r="E6" s="1197"/>
      <c r="F6" s="1197"/>
      <c r="G6" s="1197"/>
      <c r="H6" s="1197"/>
      <c r="I6" s="1197"/>
      <c r="J6" s="1198"/>
      <c r="S6" s="645"/>
      <c r="T6" s="645"/>
      <c r="U6" s="645"/>
      <c r="V6" s="645"/>
    </row>
    <row r="7" spans="1:24" s="468" customFormat="1" ht="5.25" hidden="1" customHeight="1">
      <c r="A7" s="311"/>
      <c r="B7" s="311"/>
      <c r="E7" s="1199"/>
      <c r="F7" s="1199"/>
      <c r="G7" s="1188"/>
      <c r="H7" s="1188"/>
      <c r="I7" s="1188"/>
      <c r="J7" s="1188"/>
      <c r="S7" s="645"/>
      <c r="T7" s="645"/>
      <c r="U7" s="645"/>
      <c r="V7" s="645"/>
    </row>
    <row r="8" spans="1:24" s="468" customFormat="1" ht="5.25" hidden="1" customHeight="1">
      <c r="A8" s="311"/>
      <c r="B8" s="311"/>
      <c r="E8" s="1199"/>
      <c r="F8" s="1199"/>
      <c r="G8" s="1188"/>
      <c r="H8" s="1188"/>
      <c r="I8" s="1188"/>
      <c r="J8" s="1188"/>
      <c r="S8" s="645"/>
      <c r="T8" s="645"/>
      <c r="U8" s="645"/>
      <c r="V8" s="645"/>
    </row>
    <row r="9" spans="1:24" s="468" customFormat="1" ht="5.25" hidden="1" customHeight="1">
      <c r="A9" s="311"/>
      <c r="B9" s="311"/>
      <c r="E9" s="1199"/>
      <c r="F9" s="1199"/>
      <c r="G9" s="1188"/>
      <c r="H9" s="1188"/>
      <c r="I9" s="1188"/>
      <c r="J9" s="1188"/>
      <c r="S9" s="645"/>
      <c r="T9" s="645"/>
      <c r="U9" s="645"/>
      <c r="V9" s="645"/>
    </row>
    <row r="10" spans="1:24" s="645" customFormat="1" ht="5.25" hidden="1">
      <c r="A10" s="311"/>
      <c r="B10" s="311"/>
      <c r="E10" s="1200"/>
      <c r="F10" s="1200"/>
      <c r="G10" s="840"/>
      <c r="H10" s="464"/>
      <c r="I10" s="793"/>
      <c r="J10" s="793"/>
    </row>
    <row r="11" spans="1:24" s="159" customFormat="1" ht="18.75" hidden="1" customHeight="1">
      <c r="A11" s="311"/>
      <c r="B11" s="311"/>
      <c r="D11" s="152"/>
      <c r="E11" s="1201" t="s">
        <v>719</v>
      </c>
      <c r="F11" s="1201"/>
      <c r="G11" s="1124" t="s">
        <v>85</v>
      </c>
      <c r="H11" s="466"/>
      <c r="I11" s="166"/>
      <c r="J11" s="152"/>
      <c r="K11" s="153"/>
      <c r="L11" s="152"/>
      <c r="M11" s="152"/>
      <c r="N11" s="153"/>
      <c r="O11" s="153"/>
      <c r="P11" s="152"/>
      <c r="Q11" s="152"/>
      <c r="R11" s="153"/>
      <c r="S11" s="553"/>
      <c r="T11" s="552"/>
      <c r="U11" s="552"/>
      <c r="V11" s="553"/>
    </row>
    <row r="12" spans="1:24" s="468" customFormat="1" ht="18.75" hidden="1">
      <c r="A12" s="311"/>
      <c r="B12" s="311"/>
      <c r="E12" s="1201" t="s">
        <v>720</v>
      </c>
      <c r="F12" s="1201"/>
      <c r="G12" s="1124"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95"/>
      <c r="F13" s="1195"/>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9" t="s">
        <v>92</v>
      </c>
      <c r="E17" s="1189" t="s">
        <v>297</v>
      </c>
      <c r="F17" s="1189" t="s">
        <v>80</v>
      </c>
      <c r="G17" s="1189" t="s">
        <v>439</v>
      </c>
      <c r="H17" s="1189" t="s">
        <v>92</v>
      </c>
      <c r="I17" s="1189"/>
      <c r="J17" s="1189" t="s">
        <v>20</v>
      </c>
      <c r="K17" s="1191" t="s">
        <v>479</v>
      </c>
      <c r="L17" s="1191"/>
      <c r="M17" s="1191"/>
      <c r="N17" s="1191"/>
      <c r="O17" s="1191" t="s">
        <v>710</v>
      </c>
      <c r="P17" s="1191"/>
      <c r="Q17" s="1191"/>
      <c r="R17" s="1191"/>
      <c r="S17" s="1191" t="s">
        <v>711</v>
      </c>
      <c r="T17" s="1191"/>
      <c r="U17" s="1191"/>
      <c r="V17" s="1191"/>
      <c r="W17" s="1189" t="s">
        <v>244</v>
      </c>
    </row>
    <row r="18" spans="1:24" ht="30.75" customHeight="1">
      <c r="D18" s="1189"/>
      <c r="E18" s="1189"/>
      <c r="F18" s="1189"/>
      <c r="G18" s="1189"/>
      <c r="H18" s="1189"/>
      <c r="I18" s="1189"/>
      <c r="J18" s="1189"/>
      <c r="K18" s="115" t="s">
        <v>300</v>
      </c>
      <c r="L18" s="1189" t="s">
        <v>92</v>
      </c>
      <c r="M18" s="1189"/>
      <c r="N18" s="115" t="s">
        <v>230</v>
      </c>
      <c r="O18" s="115" t="s">
        <v>300</v>
      </c>
      <c r="P18" s="1189" t="s">
        <v>92</v>
      </c>
      <c r="Q18" s="1189"/>
      <c r="R18" s="115" t="s">
        <v>230</v>
      </c>
      <c r="S18" s="540" t="s">
        <v>300</v>
      </c>
      <c r="T18" s="1189" t="s">
        <v>92</v>
      </c>
      <c r="U18" s="1189"/>
      <c r="V18" s="540" t="s">
        <v>400</v>
      </c>
      <c r="W18" s="1189"/>
    </row>
    <row r="19" spans="1:24" s="405" customFormat="1" ht="12" customHeight="1">
      <c r="A19" s="404"/>
      <c r="B19" s="404"/>
      <c r="D19" s="42" t="s">
        <v>93</v>
      </c>
      <c r="E19" s="42" t="s">
        <v>49</v>
      </c>
      <c r="F19" s="42" t="s">
        <v>50</v>
      </c>
      <c r="G19" s="42" t="s">
        <v>51</v>
      </c>
      <c r="H19" s="1190" t="s">
        <v>68</v>
      </c>
      <c r="I19" s="1190"/>
      <c r="J19" s="42" t="s">
        <v>69</v>
      </c>
      <c r="K19" s="42" t="s">
        <v>183</v>
      </c>
      <c r="L19" s="1190" t="s">
        <v>184</v>
      </c>
      <c r="M19" s="1190"/>
      <c r="N19" s="42" t="s">
        <v>208</v>
      </c>
      <c r="O19" s="42" t="s">
        <v>209</v>
      </c>
      <c r="P19" s="1190" t="s">
        <v>210</v>
      </c>
      <c r="Q19" s="1190"/>
      <c r="R19" s="42" t="s">
        <v>211</v>
      </c>
      <c r="S19" s="525" t="s">
        <v>210</v>
      </c>
      <c r="T19" s="1190" t="s">
        <v>211</v>
      </c>
      <c r="U19" s="1190"/>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01" customFormat="1" ht="17.100000000000001" customHeight="1">
      <c r="A21" s="748">
        <v>4</v>
      </c>
      <c r="C21" s="309"/>
      <c r="D21" s="1178">
        <v>1</v>
      </c>
      <c r="E21" s="1179" t="s">
        <v>613</v>
      </c>
      <c r="F21" s="1181" t="s">
        <v>1420</v>
      </c>
      <c r="G21" s="1184" t="s">
        <v>85</v>
      </c>
      <c r="H21" s="1178"/>
      <c r="I21" s="1178">
        <v>1</v>
      </c>
      <c r="J21" s="1192" t="s">
        <v>717</v>
      </c>
      <c r="K21" s="1173" t="s">
        <v>85</v>
      </c>
      <c r="L21" s="1170"/>
      <c r="M21" s="1170" t="s">
        <v>93</v>
      </c>
      <c r="N21" s="1176"/>
      <c r="O21" s="1173" t="s">
        <v>84</v>
      </c>
      <c r="P21" s="1170"/>
      <c r="Q21" s="1170" t="s">
        <v>93</v>
      </c>
      <c r="R21" s="1171" t="s">
        <v>2880</v>
      </c>
      <c r="S21" s="1173" t="s">
        <v>85</v>
      </c>
      <c r="T21" s="1087"/>
      <c r="U21" s="1087" t="s">
        <v>93</v>
      </c>
      <c r="V21" s="1125"/>
      <c r="W21" s="307"/>
    </row>
    <row r="22" spans="1:24" s="1101" customFormat="1" ht="15" customHeight="1">
      <c r="A22" s="748"/>
      <c r="C22" s="747"/>
      <c r="D22" s="1178"/>
      <c r="E22" s="1179"/>
      <c r="F22" s="1182"/>
      <c r="G22" s="1184"/>
      <c r="H22" s="1178"/>
      <c r="I22" s="1178"/>
      <c r="J22" s="1193"/>
      <c r="K22" s="1173"/>
      <c r="L22" s="1170"/>
      <c r="M22" s="1170"/>
      <c r="N22" s="1176"/>
      <c r="O22" s="1173"/>
      <c r="P22" s="1170"/>
      <c r="Q22" s="1170"/>
      <c r="R22" s="1172"/>
      <c r="S22" s="1173"/>
      <c r="T22" s="1089"/>
      <c r="U22" s="744"/>
      <c r="V22" s="745"/>
      <c r="W22" s="746"/>
    </row>
    <row r="23" spans="1:24" s="1101" customFormat="1" ht="17.100000000000001" customHeight="1">
      <c r="A23" s="748"/>
      <c r="C23" s="747"/>
      <c r="D23" s="1175"/>
      <c r="E23" s="1180"/>
      <c r="F23" s="1182"/>
      <c r="G23" s="1174"/>
      <c r="H23" s="1175"/>
      <c r="I23" s="1175"/>
      <c r="J23" s="1193"/>
      <c r="K23" s="1174"/>
      <c r="L23" s="1175"/>
      <c r="M23" s="1175"/>
      <c r="N23" s="1177"/>
      <c r="O23" s="1174"/>
      <c r="P23" s="1107"/>
      <c r="Q23" s="744"/>
      <c r="R23" s="745"/>
      <c r="S23" s="741"/>
      <c r="T23" s="741"/>
      <c r="U23" s="741"/>
      <c r="V23" s="741"/>
      <c r="W23" s="746"/>
    </row>
    <row r="24" spans="1:24" s="1101" customFormat="1" ht="15" customHeight="1">
      <c r="A24" s="748"/>
      <c r="C24" s="747"/>
      <c r="D24" s="1175"/>
      <c r="E24" s="1180"/>
      <c r="F24" s="1182"/>
      <c r="G24" s="1174"/>
      <c r="H24" s="1175"/>
      <c r="I24" s="1175"/>
      <c r="J24" s="1194"/>
      <c r="K24" s="1174"/>
      <c r="L24" s="744"/>
      <c r="M24" s="745"/>
      <c r="N24" s="745"/>
      <c r="O24" s="745"/>
      <c r="P24" s="745"/>
      <c r="Q24" s="745"/>
      <c r="R24" s="745"/>
      <c r="S24" s="741"/>
      <c r="T24" s="741"/>
      <c r="U24" s="741"/>
      <c r="V24" s="741"/>
      <c r="W24" s="746"/>
    </row>
    <row r="25" spans="1:24" s="1101" customFormat="1" ht="15" customHeight="1">
      <c r="A25" s="748"/>
      <c r="C25" s="747"/>
      <c r="D25" s="1175"/>
      <c r="E25" s="1180"/>
      <c r="F25" s="1183"/>
      <c r="G25" s="1174"/>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5" t="s">
        <v>736</v>
      </c>
      <c r="F32" s="1185"/>
      <c r="G32" s="1185"/>
      <c r="H32" s="1185"/>
      <c r="I32" s="1185"/>
      <c r="J32" s="1185"/>
      <c r="K32" s="1185"/>
      <c r="L32" s="1185"/>
      <c r="M32" s="1185"/>
      <c r="N32" s="1185"/>
      <c r="O32" s="1185"/>
      <c r="P32" s="1185"/>
      <c r="Q32" s="1185"/>
      <c r="R32" s="1185"/>
      <c r="S32" s="1185"/>
      <c r="T32" s="1185"/>
      <c r="U32" s="1185"/>
      <c r="V32" s="1185"/>
      <c r="W32" s="1185"/>
    </row>
    <row r="33" spans="5:23" ht="36.950000000000003" customHeight="1">
      <c r="E33" s="1186" t="s">
        <v>738</v>
      </c>
      <c r="F33" s="1187"/>
      <c r="G33" s="1187"/>
      <c r="H33" s="1187"/>
      <c r="I33" s="1187"/>
      <c r="J33" s="1187"/>
      <c r="K33" s="1187"/>
      <c r="L33" s="1187"/>
      <c r="M33" s="1187"/>
      <c r="N33" s="1187"/>
      <c r="O33" s="1187"/>
      <c r="P33" s="1187"/>
      <c r="Q33" s="1187"/>
      <c r="R33" s="1187"/>
      <c r="S33" s="1187"/>
      <c r="T33" s="1187"/>
      <c r="U33" s="1187"/>
      <c r="V33" s="1187"/>
      <c r="W33" s="1187"/>
    </row>
    <row r="34" spans="5:23" ht="17.100000000000001" customHeight="1">
      <c r="E34" s="1186" t="s">
        <v>739</v>
      </c>
      <c r="F34" s="1187"/>
      <c r="G34" s="1187"/>
      <c r="H34" s="1187"/>
      <c r="I34" s="1187"/>
      <c r="J34" s="1187"/>
      <c r="K34" s="1187"/>
      <c r="L34" s="1187"/>
      <c r="M34" s="1187"/>
      <c r="N34" s="1187"/>
      <c r="O34" s="1187"/>
      <c r="P34" s="1187"/>
      <c r="Q34" s="1187"/>
      <c r="R34" s="1187"/>
      <c r="S34" s="1187"/>
      <c r="T34" s="1187"/>
      <c r="U34" s="1187"/>
      <c r="V34" s="1187"/>
      <c r="W34" s="1187"/>
    </row>
    <row r="35" spans="5:23" ht="27" customHeight="1">
      <c r="E35" s="1186" t="s">
        <v>740</v>
      </c>
      <c r="F35" s="1187"/>
      <c r="G35" s="1187"/>
      <c r="H35" s="1187"/>
      <c r="I35" s="1187"/>
      <c r="J35" s="1187"/>
      <c r="K35" s="1187"/>
      <c r="L35" s="1187"/>
      <c r="M35" s="1187"/>
      <c r="N35" s="1187"/>
      <c r="O35" s="1187"/>
      <c r="P35" s="1187"/>
      <c r="Q35" s="1187"/>
      <c r="R35" s="1187"/>
      <c r="S35" s="1187"/>
      <c r="T35" s="1187"/>
      <c r="U35" s="1187"/>
      <c r="V35" s="1187"/>
      <c r="W35" s="1187"/>
    </row>
    <row r="36" spans="5:23" ht="17.100000000000001" customHeight="1">
      <c r="E36" s="1186" t="s">
        <v>741</v>
      </c>
      <c r="F36" s="1187"/>
      <c r="G36" s="1187"/>
      <c r="H36" s="1187"/>
      <c r="I36" s="1187"/>
      <c r="J36" s="1187"/>
      <c r="K36" s="1187"/>
      <c r="L36" s="1187"/>
      <c r="M36" s="1187"/>
      <c r="N36" s="1187"/>
      <c r="O36" s="1187"/>
      <c r="P36" s="1187"/>
      <c r="Q36" s="1187"/>
      <c r="R36" s="1187"/>
      <c r="S36" s="1187"/>
      <c r="T36" s="1187"/>
      <c r="U36" s="1187"/>
      <c r="V36" s="1187"/>
      <c r="W36" s="1187"/>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5" t="s">
        <v>737</v>
      </c>
      <c r="F38" s="1185"/>
      <c r="G38" s="1185"/>
      <c r="H38" s="1185"/>
      <c r="I38" s="1185"/>
      <c r="J38" s="1185"/>
      <c r="K38" s="1185"/>
      <c r="L38" s="1185"/>
      <c r="M38" s="1185"/>
      <c r="N38" s="1185"/>
      <c r="O38" s="1185"/>
      <c r="P38" s="1185"/>
      <c r="Q38" s="1185"/>
      <c r="R38" s="1185"/>
      <c r="S38" s="1185"/>
      <c r="T38" s="1185"/>
      <c r="U38" s="1185"/>
      <c r="V38" s="1185"/>
      <c r="W38" s="1185"/>
    </row>
    <row r="39" spans="5:23" ht="17.100000000000001" customHeight="1">
      <c r="E39" s="1186" t="s">
        <v>742</v>
      </c>
      <c r="F39" s="1187"/>
      <c r="G39" s="1187"/>
      <c r="H39" s="1187"/>
      <c r="I39" s="1187"/>
      <c r="J39" s="1187"/>
      <c r="K39" s="1187"/>
      <c r="L39" s="1187"/>
      <c r="M39" s="1187"/>
      <c r="N39" s="1187"/>
      <c r="O39" s="1187"/>
      <c r="P39" s="1187"/>
      <c r="Q39" s="1187"/>
      <c r="R39" s="1187"/>
      <c r="S39" s="1187"/>
      <c r="T39" s="1187"/>
      <c r="U39" s="1187"/>
      <c r="V39" s="1187"/>
      <c r="W39" s="1187"/>
    </row>
    <row r="40" spans="5:23" ht="17.100000000000001" customHeight="1">
      <c r="E40" s="1186" t="s">
        <v>743</v>
      </c>
      <c r="F40" s="1187"/>
      <c r="G40" s="1187"/>
      <c r="H40" s="1187"/>
      <c r="I40" s="1187"/>
      <c r="J40" s="1187"/>
      <c r="K40" s="1187"/>
      <c r="L40" s="1187"/>
      <c r="M40" s="1187"/>
      <c r="N40" s="1187"/>
      <c r="O40" s="1187"/>
      <c r="P40" s="1187"/>
      <c r="Q40" s="1187"/>
      <c r="R40" s="1187"/>
      <c r="S40" s="1187"/>
      <c r="T40" s="1187"/>
      <c r="U40" s="1187"/>
      <c r="V40" s="1187"/>
      <c r="W40" s="1187"/>
    </row>
  </sheetData>
  <sheetProtection algorithmName="SHA-512" hashValue="z3PNl47dQPF25jhJXhuk90dyPOh9Noqa5SoqUh6v8aqzaRgmBXjpaltD62sHncAHomOCOybVOQaq66MFo1iTrw==" saltValue="e04QzBpCwWlmi9a59xK5UQ=="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3" t="s">
        <v>491</v>
      </c>
      <c r="G2" s="1204"/>
      <c r="H2" s="1205"/>
      <c r="I2" s="640"/>
    </row>
    <row r="3" spans="1:14" ht="3" customHeight="1"/>
    <row r="4" spans="1:14" s="570" customFormat="1" ht="11.25">
      <c r="A4" s="590"/>
      <c r="B4" s="590"/>
      <c r="C4" s="590"/>
      <c r="D4" s="590"/>
      <c r="F4" s="1155" t="s">
        <v>454</v>
      </c>
      <c r="G4" s="1155"/>
      <c r="H4" s="1155"/>
      <c r="I4" s="1206" t="s">
        <v>455</v>
      </c>
      <c r="J4" s="590"/>
      <c r="K4" s="590"/>
      <c r="L4" s="590"/>
      <c r="M4" s="590"/>
      <c r="N4" s="590"/>
    </row>
    <row r="5" spans="1:14" s="570" customFormat="1" ht="11.25" customHeight="1">
      <c r="A5" s="590"/>
      <c r="B5" s="590"/>
      <c r="C5" s="590"/>
      <c r="D5" s="590"/>
      <c r="F5" s="606" t="s">
        <v>92</v>
      </c>
      <c r="G5" s="618" t="s">
        <v>457</v>
      </c>
      <c r="H5" s="605" t="s">
        <v>442</v>
      </c>
      <c r="I5" s="1206"/>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29.12.2021</v>
      </c>
      <c r="I7" s="581" t="s">
        <v>493</v>
      </c>
      <c r="J7" s="615"/>
      <c r="K7" s="590"/>
      <c r="L7" s="590"/>
      <c r="M7" s="590"/>
      <c r="N7" s="590"/>
    </row>
    <row r="8" spans="1:14" s="570" customFormat="1" ht="45">
      <c r="A8" s="1207">
        <v>1</v>
      </c>
      <c r="B8" s="590"/>
      <c r="C8" s="590"/>
      <c r="D8" s="590"/>
      <c r="F8" s="616" t="str">
        <f>"2." &amp;mergeValue(A8)</f>
        <v>2.1</v>
      </c>
      <c r="G8" s="632" t="s">
        <v>494</v>
      </c>
      <c r="H8" s="604"/>
      <c r="I8" s="581" t="s">
        <v>590</v>
      </c>
      <c r="J8" s="615"/>
      <c r="K8" s="590"/>
      <c r="L8" s="590"/>
      <c r="M8" s="590"/>
      <c r="N8" s="590"/>
    </row>
    <row r="9" spans="1:14" s="570" customFormat="1" ht="22.5">
      <c r="A9" s="1207"/>
      <c r="B9" s="590"/>
      <c r="C9" s="590"/>
      <c r="D9" s="590"/>
      <c r="F9" s="616" t="str">
        <f>"3." &amp;mergeValue(A9)</f>
        <v>3.1</v>
      </c>
      <c r="G9" s="632" t="s">
        <v>495</v>
      </c>
      <c r="H9" s="604"/>
      <c r="I9" s="581" t="s">
        <v>588</v>
      </c>
      <c r="J9" s="615"/>
      <c r="K9" s="590"/>
      <c r="L9" s="590"/>
      <c r="M9" s="590"/>
      <c r="N9" s="590"/>
    </row>
    <row r="10" spans="1:14" s="570" customFormat="1" ht="22.5">
      <c r="A10" s="1207"/>
      <c r="B10" s="590"/>
      <c r="C10" s="590"/>
      <c r="D10" s="590"/>
      <c r="F10" s="616" t="str">
        <f>"4."&amp;mergeValue(A10)</f>
        <v>4.1</v>
      </c>
      <c r="G10" s="632" t="s">
        <v>496</v>
      </c>
      <c r="H10" s="605" t="s">
        <v>458</v>
      </c>
      <c r="I10" s="581"/>
      <c r="J10" s="615"/>
      <c r="K10" s="590"/>
      <c r="L10" s="590"/>
      <c r="M10" s="590"/>
      <c r="N10" s="590"/>
    </row>
    <row r="11" spans="1:14"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row>
    <row r="14" spans="1:14" s="570" customFormat="1" ht="18.75">
      <c r="A14" s="1207"/>
      <c r="B14" s="1207"/>
      <c r="C14" s="1207"/>
      <c r="D14" s="623"/>
      <c r="F14" s="619"/>
      <c r="G14" s="550" t="s">
        <v>4</v>
      </c>
      <c r="H14" s="624"/>
      <c r="I14" s="1208"/>
      <c r="J14" s="615"/>
      <c r="K14" s="590"/>
      <c r="L14" s="590"/>
      <c r="M14" s="590"/>
      <c r="N14" s="590"/>
    </row>
    <row r="15" spans="1:14" s="570" customFormat="1" ht="18.75">
      <c r="A15" s="1207"/>
      <c r="B15" s="1207"/>
      <c r="C15" s="623"/>
      <c r="D15" s="623"/>
      <c r="F15" s="634"/>
      <c r="G15" s="577" t="s">
        <v>403</v>
      </c>
      <c r="H15" s="635"/>
      <c r="I15" s="636"/>
      <c r="J15" s="615"/>
      <c r="K15" s="590"/>
      <c r="L15" s="590"/>
      <c r="M15" s="590"/>
      <c r="N15" s="590"/>
    </row>
    <row r="16" spans="1:14" s="570" customFormat="1" ht="18.75">
      <c r="A16" s="1207"/>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2" t="s">
        <v>593</v>
      </c>
      <c r="H19" s="1202"/>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5" t="s">
        <v>631</v>
      </c>
      <c r="M5" s="1235"/>
      <c r="N5" s="1235"/>
      <c r="O5" s="1235"/>
      <c r="P5" s="1235"/>
      <c r="Q5" s="1235"/>
      <c r="R5" s="1235"/>
      <c r="S5" s="1235"/>
      <c r="T5" s="1235"/>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582"/>
      <c r="V7" s="582"/>
      <c r="W7" s="519"/>
      <c r="X7" s="590"/>
      <c r="Y7" s="590"/>
      <c r="Z7" s="590"/>
      <c r="AA7" s="590"/>
      <c r="AB7" s="590"/>
    </row>
    <row r="8" spans="1:28" s="570" customFormat="1" ht="18.75">
      <c r="A8" s="590"/>
      <c r="B8" s="590"/>
      <c r="C8" s="590"/>
      <c r="D8" s="590"/>
      <c r="E8" s="590"/>
      <c r="F8" s="590"/>
      <c r="G8" s="590"/>
      <c r="H8" s="590"/>
      <c r="L8" s="499"/>
      <c r="M8" s="617" t="s">
        <v>596</v>
      </c>
      <c r="N8" s="666"/>
      <c r="O8" s="1212" t="str">
        <f>IF(datePr_ch="",IF(datePr="","",datePr),datePr_ch)</f>
        <v>20.12.2021</v>
      </c>
      <c r="P8" s="1212"/>
      <c r="Q8" s="1212"/>
      <c r="R8" s="1212"/>
      <c r="S8" s="1212"/>
      <c r="T8" s="1212"/>
      <c r="U8" s="582"/>
      <c r="V8" s="582"/>
      <c r="W8" s="519"/>
      <c r="X8" s="590"/>
      <c r="Y8" s="590"/>
      <c r="Z8" s="590"/>
      <c r="AA8" s="590"/>
      <c r="AB8" s="590"/>
    </row>
    <row r="9" spans="1:28" s="570" customFormat="1" ht="18.75">
      <c r="A9" s="590"/>
      <c r="B9" s="590"/>
      <c r="C9" s="590"/>
      <c r="D9" s="590"/>
      <c r="E9" s="590"/>
      <c r="F9" s="590"/>
      <c r="G9" s="590"/>
      <c r="H9" s="590"/>
      <c r="L9" s="552"/>
      <c r="M9" s="617" t="s">
        <v>595</v>
      </c>
      <c r="N9" s="666"/>
      <c r="O9" s="1212" t="str">
        <f>IF(numberPr_ch="",IF(numberPr="","",numberPr),numberPr_ch)</f>
        <v>80/17</v>
      </c>
      <c r="P9" s="1212"/>
      <c r="Q9" s="1212"/>
      <c r="R9" s="1212"/>
      <c r="S9" s="1212"/>
      <c r="T9" s="1212"/>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582"/>
      <c r="V10" s="582"/>
      <c r="W10" s="519"/>
      <c r="X10" s="590"/>
      <c r="Y10" s="590"/>
      <c r="Z10" s="590"/>
      <c r="AA10" s="590"/>
      <c r="AB10" s="590"/>
    </row>
    <row r="11" spans="1:28" s="570" customFormat="1" ht="11.25" hidden="1">
      <c r="A11" s="590"/>
      <c r="B11" s="590"/>
      <c r="C11" s="590"/>
      <c r="D11" s="590"/>
      <c r="E11" s="590"/>
      <c r="F11" s="590"/>
      <c r="G11" s="590"/>
      <c r="H11" s="590"/>
      <c r="L11" s="1236"/>
      <c r="M11" s="1236"/>
      <c r="N11" s="566"/>
      <c r="O11" s="582"/>
      <c r="P11" s="582"/>
      <c r="Q11" s="582"/>
      <c r="R11" s="582"/>
      <c r="S11" s="582"/>
      <c r="T11" s="582"/>
      <c r="U11" s="588" t="s">
        <v>373</v>
      </c>
      <c r="X11" s="590"/>
      <c r="Y11" s="590"/>
      <c r="Z11" s="590"/>
      <c r="AA11" s="590"/>
      <c r="AB11" s="590"/>
    </row>
    <row r="12" spans="1:28">
      <c r="J12" s="529"/>
      <c r="K12" s="529"/>
      <c r="L12" s="524"/>
      <c r="M12" s="524"/>
      <c r="N12" s="502"/>
      <c r="O12" s="1213"/>
      <c r="P12" s="1213"/>
      <c r="Q12" s="1213"/>
      <c r="R12" s="1213"/>
      <c r="S12" s="1213"/>
      <c r="T12" s="1213"/>
      <c r="U12" s="1213"/>
    </row>
    <row r="13" spans="1:28">
      <c r="J13" s="529"/>
      <c r="K13" s="529"/>
      <c r="L13" s="1155" t="s">
        <v>454</v>
      </c>
      <c r="M13" s="1155"/>
      <c r="N13" s="1155"/>
      <c r="O13" s="1155"/>
      <c r="P13" s="1155"/>
      <c r="Q13" s="1155"/>
      <c r="R13" s="1155"/>
      <c r="S13" s="1155"/>
      <c r="T13" s="1155"/>
      <c r="U13" s="1155"/>
      <c r="V13" s="1155"/>
      <c r="W13" s="1155" t="s">
        <v>455</v>
      </c>
    </row>
    <row r="14" spans="1:28" ht="14.25" customHeight="1">
      <c r="J14" s="529"/>
      <c r="K14" s="529"/>
      <c r="L14" s="1219" t="s">
        <v>92</v>
      </c>
      <c r="M14" s="1219" t="s">
        <v>639</v>
      </c>
      <c r="N14" s="661"/>
      <c r="O14" s="1220" t="s">
        <v>641</v>
      </c>
      <c r="P14" s="1221"/>
      <c r="Q14" s="1221"/>
      <c r="R14" s="1221"/>
      <c r="S14" s="1221"/>
      <c r="T14" s="1222"/>
      <c r="U14" s="1230" t="s">
        <v>341</v>
      </c>
      <c r="V14" s="1216" t="s">
        <v>275</v>
      </c>
      <c r="W14" s="1155"/>
    </row>
    <row r="15" spans="1:28" ht="14.25" customHeight="1">
      <c r="J15" s="529"/>
      <c r="K15" s="529"/>
      <c r="L15" s="1219"/>
      <c r="M15" s="1219"/>
      <c r="N15" s="662"/>
      <c r="O15" s="1225" t="s">
        <v>605</v>
      </c>
      <c r="P15" s="1223" t="s">
        <v>271</v>
      </c>
      <c r="Q15" s="1224"/>
      <c r="R15" s="1227" t="s">
        <v>654</v>
      </c>
      <c r="S15" s="1228"/>
      <c r="T15" s="1229"/>
      <c r="U15" s="1231"/>
      <c r="V15" s="1217"/>
      <c r="W15" s="1155"/>
    </row>
    <row r="16" spans="1:28" ht="33.75" customHeight="1">
      <c r="J16" s="529"/>
      <c r="K16" s="529"/>
      <c r="L16" s="1219"/>
      <c r="M16" s="1219"/>
      <c r="N16" s="663"/>
      <c r="O16" s="1226"/>
      <c r="P16" s="535" t="s">
        <v>606</v>
      </c>
      <c r="Q16" s="535" t="s">
        <v>6</v>
      </c>
      <c r="R16" s="536" t="s">
        <v>274</v>
      </c>
      <c r="S16" s="1214" t="s">
        <v>273</v>
      </c>
      <c r="T16" s="1215"/>
      <c r="U16" s="1232"/>
      <c r="V16" s="1218"/>
      <c r="W16" s="1155"/>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7">
        <f ca="1">OFFSET(S17,0,-1)+1</f>
        <v>7</v>
      </c>
      <c r="T17" s="1237"/>
      <c r="U17" s="648">
        <f ca="1">OFFSET(U17,0,-2)+1</f>
        <v>8</v>
      </c>
      <c r="V17" s="649">
        <f ca="1">OFFSET(V17,0,-1)</f>
        <v>8</v>
      </c>
      <c r="W17" s="648">
        <f ca="1">OFFSET(W17,0,-1)+1</f>
        <v>9</v>
      </c>
    </row>
    <row r="18" spans="1:28" ht="22.5">
      <c r="A18" s="1238">
        <v>1</v>
      </c>
      <c r="B18" s="847"/>
      <c r="C18" s="847"/>
      <c r="D18" s="847"/>
      <c r="E18" s="848"/>
      <c r="F18" s="849"/>
      <c r="G18" s="849"/>
      <c r="H18" s="849"/>
      <c r="I18" s="850"/>
      <c r="J18" s="845"/>
      <c r="K18" s="852"/>
      <c r="L18" s="593">
        <f>mergeValue(A18)</f>
        <v>1</v>
      </c>
      <c r="M18" s="641" t="s">
        <v>20</v>
      </c>
      <c r="N18" s="646"/>
      <c r="O18" s="1239"/>
      <c r="P18" s="1239"/>
      <c r="Q18" s="1239"/>
      <c r="R18" s="1239"/>
      <c r="S18" s="1239"/>
      <c r="T18" s="1239"/>
      <c r="U18" s="1239"/>
      <c r="V18" s="1239"/>
      <c r="W18" s="630" t="s">
        <v>476</v>
      </c>
      <c r="Y18" s="589"/>
      <c r="Z18" s="589" t="str">
        <f t="shared" ref="Z18:Z31" si="0">IF(M18="","",M18 )</f>
        <v>Наименование тарифа</v>
      </c>
      <c r="AA18" s="589"/>
      <c r="AB18" s="589"/>
    </row>
    <row r="19" spans="1:28" ht="22.5">
      <c r="A19" s="1238"/>
      <c r="B19" s="1238">
        <v>1</v>
      </c>
      <c r="C19" s="847"/>
      <c r="D19" s="847"/>
      <c r="E19" s="849"/>
      <c r="F19" s="849"/>
      <c r="G19" s="849"/>
      <c r="H19" s="849"/>
      <c r="I19" s="844"/>
      <c r="J19" s="843"/>
      <c r="K19" s="846"/>
      <c r="L19" s="593" t="str">
        <f>mergeValue(A19) &amp;"."&amp; mergeValue(B19)</f>
        <v>1.1</v>
      </c>
      <c r="M19" s="546" t="s">
        <v>16</v>
      </c>
      <c r="N19" s="646"/>
      <c r="O19" s="1239"/>
      <c r="P19" s="1239"/>
      <c r="Q19" s="1239"/>
      <c r="R19" s="1239"/>
      <c r="S19" s="1239"/>
      <c r="T19" s="1239"/>
      <c r="U19" s="1239"/>
      <c r="V19" s="1239"/>
      <c r="W19" s="630" t="s">
        <v>477</v>
      </c>
      <c r="Y19" s="589"/>
      <c r="Z19" s="589" t="str">
        <f t="shared" si="0"/>
        <v>Территория действия тарифа</v>
      </c>
      <c r="AA19" s="589"/>
      <c r="AB19" s="589"/>
    </row>
    <row r="20" spans="1:28" ht="22.5">
      <c r="A20" s="1238"/>
      <c r="B20" s="1238"/>
      <c r="C20" s="1238">
        <v>1</v>
      </c>
      <c r="D20" s="847"/>
      <c r="E20" s="849"/>
      <c r="F20" s="849"/>
      <c r="G20" s="849"/>
      <c r="H20" s="849"/>
      <c r="I20" s="851"/>
      <c r="J20" s="843"/>
      <c r="K20" s="846"/>
      <c r="L20" s="593" t="str">
        <f>mergeValue(A20) &amp;"."&amp; mergeValue(B20)&amp;"."&amp; mergeValue(C20)</f>
        <v>1.1.1</v>
      </c>
      <c r="M20" s="547" t="s">
        <v>7</v>
      </c>
      <c r="N20" s="646"/>
      <c r="O20" s="1239"/>
      <c r="P20" s="1239"/>
      <c r="Q20" s="1239"/>
      <c r="R20" s="1239"/>
      <c r="S20" s="1239"/>
      <c r="T20" s="1239"/>
      <c r="U20" s="1239"/>
      <c r="V20" s="1239"/>
      <c r="W20" s="630" t="s">
        <v>633</v>
      </c>
      <c r="Y20" s="589"/>
      <c r="Z20" s="589" t="str">
        <f t="shared" si="0"/>
        <v xml:space="preserve">Наименование системы теплоснабжения </v>
      </c>
      <c r="AA20" s="589"/>
      <c r="AB20" s="589"/>
    </row>
    <row r="21" spans="1:28" ht="22.5">
      <c r="A21" s="1238"/>
      <c r="B21" s="1238"/>
      <c r="C21" s="1238"/>
      <c r="D21" s="1238">
        <v>1</v>
      </c>
      <c r="E21" s="849"/>
      <c r="F21" s="849"/>
      <c r="G21" s="849"/>
      <c r="H21" s="849"/>
      <c r="I21" s="851"/>
      <c r="J21" s="843"/>
      <c r="K21" s="846"/>
      <c r="L21" s="593" t="str">
        <f>mergeValue(A21) &amp;"."&amp; mergeValue(B21)&amp;"."&amp; mergeValue(C21)&amp;"."&amp; mergeValue(D21)</f>
        <v>1.1.1.1</v>
      </c>
      <c r="M21" s="548" t="s">
        <v>22</v>
      </c>
      <c r="N21" s="646"/>
      <c r="O21" s="1239"/>
      <c r="P21" s="1239"/>
      <c r="Q21" s="1239"/>
      <c r="R21" s="1239"/>
      <c r="S21" s="1239"/>
      <c r="T21" s="1239"/>
      <c r="U21" s="1239"/>
      <c r="V21" s="1239"/>
      <c r="W21" s="630" t="s">
        <v>634</v>
      </c>
      <c r="Y21" s="589"/>
      <c r="Z21" s="589" t="str">
        <f t="shared" si="0"/>
        <v xml:space="preserve">Источник тепловой энергии  </v>
      </c>
      <c r="AA21" s="589"/>
      <c r="AB21" s="589"/>
    </row>
    <row r="22" spans="1:28" ht="101.25">
      <c r="A22" s="1238"/>
      <c r="B22" s="1238"/>
      <c r="C22" s="1238"/>
      <c r="D22" s="1238"/>
      <c r="E22" s="1238">
        <v>1</v>
      </c>
      <c r="F22" s="849"/>
      <c r="G22" s="849"/>
      <c r="H22" s="847">
        <v>1</v>
      </c>
      <c r="I22" s="1238">
        <v>1</v>
      </c>
      <c r="J22" s="849"/>
      <c r="K22" s="854"/>
      <c r="L22" s="593" t="str">
        <f>mergeValue(A22) &amp;"."&amp; mergeValue(B22)&amp;"."&amp; mergeValue(C22)&amp;"."&amp; mergeValue(D22)&amp;"."&amp; mergeValue(E22)</f>
        <v>1.1.1.1.1</v>
      </c>
      <c r="M22" s="554" t="s">
        <v>9</v>
      </c>
      <c r="N22" s="646"/>
      <c r="O22" s="1240"/>
      <c r="P22" s="1240"/>
      <c r="Q22" s="1240"/>
      <c r="R22" s="1240"/>
      <c r="S22" s="1240"/>
      <c r="T22" s="1240"/>
      <c r="U22" s="1240"/>
      <c r="V22" s="1240"/>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38"/>
      <c r="B23" s="1238"/>
      <c r="C23" s="1238"/>
      <c r="D23" s="1238"/>
      <c r="E23" s="1238"/>
      <c r="F23" s="1238">
        <v>1</v>
      </c>
      <c r="G23" s="847"/>
      <c r="H23" s="847"/>
      <c r="I23" s="1238"/>
      <c r="J23" s="1238">
        <v>1</v>
      </c>
      <c r="K23" s="855"/>
      <c r="L23" s="593" t="str">
        <f>mergeValue(A23) &amp;"."&amp; mergeValue(B23)&amp;"."&amp; mergeValue(C23)&amp;"."&amp; mergeValue(D23)&amp;"."&amp; mergeValue(E23)&amp;"."&amp; mergeValue(F23)</f>
        <v>1.1.1.1.1.1</v>
      </c>
      <c r="M23" s="555" t="s">
        <v>10</v>
      </c>
      <c r="N23" s="646"/>
      <c r="O23" s="1241"/>
      <c r="P23" s="1242"/>
      <c r="Q23" s="1242"/>
      <c r="R23" s="1242"/>
      <c r="S23" s="1242"/>
      <c r="T23" s="1242"/>
      <c r="U23" s="1242"/>
      <c r="V23" s="1243"/>
      <c r="W23" s="630" t="s">
        <v>636</v>
      </c>
      <c r="Y23" s="589"/>
      <c r="Z23" s="589" t="str">
        <f t="shared" si="0"/>
        <v>Группа потребителей</v>
      </c>
      <c r="AA23" s="589"/>
      <c r="AB23" s="589"/>
    </row>
    <row r="24" spans="1:28" ht="189" customHeight="1">
      <c r="A24" s="1238"/>
      <c r="B24" s="1238"/>
      <c r="C24" s="1238"/>
      <c r="D24" s="1238"/>
      <c r="E24" s="1238"/>
      <c r="F24" s="1238"/>
      <c r="G24" s="847">
        <v>1</v>
      </c>
      <c r="H24" s="847"/>
      <c r="I24" s="1238"/>
      <c r="J24" s="1238"/>
      <c r="K24" s="855">
        <v>1</v>
      </c>
      <c r="L24" s="593" t="str">
        <f>mergeValue(A24) &amp;"."&amp; mergeValue(B24)&amp;"."&amp; mergeValue(C24)&amp;"."&amp; mergeValue(D24)&amp;"."&amp; mergeValue(E24)&amp;"."&amp; mergeValue(F24)&amp;"."&amp; mergeValue(G24)</f>
        <v>1.1.1.1.1.1.1</v>
      </c>
      <c r="M24" s="1069"/>
      <c r="N24" s="646"/>
      <c r="O24" s="562"/>
      <c r="P24" s="562"/>
      <c r="Q24" s="1094"/>
      <c r="R24" s="1233"/>
      <c r="S24" s="1234" t="s">
        <v>84</v>
      </c>
      <c r="T24" s="1233"/>
      <c r="U24" s="1234" t="s">
        <v>85</v>
      </c>
      <c r="V24" s="562"/>
      <c r="W24" s="1209" t="s">
        <v>655</v>
      </c>
      <c r="X24" s="585" t="str">
        <f>strCheckDate(O25:V25)</f>
        <v/>
      </c>
      <c r="Y24" s="589"/>
      <c r="Z24" s="589" t="str">
        <f t="shared" si="0"/>
        <v/>
      </c>
      <c r="AA24" s="589"/>
      <c r="AB24" s="589"/>
    </row>
    <row r="25" spans="1:28" ht="11.25" hidden="1" customHeight="1">
      <c r="A25" s="1238"/>
      <c r="B25" s="1238"/>
      <c r="C25" s="1238"/>
      <c r="D25" s="1238"/>
      <c r="E25" s="1238"/>
      <c r="F25" s="1238"/>
      <c r="G25" s="847"/>
      <c r="H25" s="847"/>
      <c r="I25" s="1238"/>
      <c r="J25" s="1238"/>
      <c r="K25" s="855"/>
      <c r="L25" s="600"/>
      <c r="M25" s="646"/>
      <c r="N25" s="646"/>
      <c r="O25" s="562"/>
      <c r="P25" s="562"/>
      <c r="Q25" s="584" t="str">
        <f>R24 &amp; "-" &amp; T24</f>
        <v>-</v>
      </c>
      <c r="R25" s="1233"/>
      <c r="S25" s="1234"/>
      <c r="T25" s="1233"/>
      <c r="U25" s="1234"/>
      <c r="V25" s="562"/>
      <c r="W25" s="1210"/>
      <c r="Y25" s="589"/>
      <c r="Z25" s="589" t="str">
        <f t="shared" si="0"/>
        <v/>
      </c>
      <c r="AA25" s="589"/>
      <c r="AB25" s="589"/>
    </row>
    <row r="26" spans="1:28" ht="15" customHeight="1">
      <c r="A26" s="1238"/>
      <c r="B26" s="1238"/>
      <c r="C26" s="1238"/>
      <c r="D26" s="1238"/>
      <c r="E26" s="1238"/>
      <c r="F26" s="1238"/>
      <c r="G26" s="849"/>
      <c r="H26" s="847"/>
      <c r="I26" s="1238"/>
      <c r="J26" s="1238"/>
      <c r="K26" s="854"/>
      <c r="L26" s="538"/>
      <c r="M26" s="557" t="s">
        <v>25</v>
      </c>
      <c r="N26" s="564"/>
      <c r="O26" s="564"/>
      <c r="P26" s="564"/>
      <c r="Q26" s="564"/>
      <c r="R26" s="564"/>
      <c r="S26" s="564"/>
      <c r="T26" s="564"/>
      <c r="U26" s="564"/>
      <c r="V26" s="560"/>
      <c r="W26" s="1211"/>
      <c r="Y26" s="589"/>
      <c r="Z26" s="589" t="str">
        <f t="shared" si="0"/>
        <v>Добавить вид теплоносителя (параметры теплоносителя)</v>
      </c>
      <c r="AA26" s="589"/>
      <c r="AB26" s="589"/>
    </row>
    <row r="27" spans="1:28" ht="15" customHeight="1">
      <c r="A27" s="1238"/>
      <c r="B27" s="1238"/>
      <c r="C27" s="1238"/>
      <c r="D27" s="1238"/>
      <c r="E27" s="1238"/>
      <c r="F27" s="849"/>
      <c r="G27" s="849"/>
      <c r="H27" s="847"/>
      <c r="I27" s="1238"/>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8"/>
      <c r="B28" s="1238"/>
      <c r="C28" s="1238"/>
      <c r="D28" s="1238"/>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8"/>
      <c r="B29" s="1238"/>
      <c r="C29" s="1238"/>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8"/>
      <c r="B30" s="1238"/>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8"/>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